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stateofwa-my.sharepoint.com/personal/timg_dor_wa_gov/Documents/Temp_Files/"/>
    </mc:Choice>
  </mc:AlternateContent>
  <xr:revisionPtr revIDLastSave="22" documentId="8_{181F926E-AC09-4F60-AA87-D9FFE20B5882}" xr6:coauthVersionLast="47" xr6:coauthVersionMax="47" xr10:uidLastSave="{B0588AAC-D5C6-4E42-BB1A-9D4D3DBDB5F9}"/>
  <workbookProtection workbookAlgorithmName="SHA-512" workbookHashValue="jvpyvB2rYZVQtAC7vCVwnTRE0j6Z38dXPitefjZub+K+0p00QlxN5MN0jjjLUg99EdY3Gkhfy6LIgQbbcJXF3w==" workbookSaltValue="xKx3yb6JidRX1YefWwHy2g==" workbookSpinCount="100000" lockStructure="1"/>
  <bookViews>
    <workbookView xWindow="28680" yWindow="-135" windowWidth="29040" windowHeight="15720" tabRatio="616" xr2:uid="{00000000-000D-0000-FFFF-FFFF00000000}"/>
  </bookViews>
  <sheets>
    <sheet name="64 0007" sheetId="2" r:id="rId1"/>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2" l="1"/>
  <c r="F13" i="2"/>
  <c r="N13" i="2" s="1"/>
  <c r="N84" i="2" s="1"/>
  <c r="F19" i="2"/>
  <c r="B40" i="2" l="1"/>
  <c r="N3" i="2" l="1"/>
  <c r="F105" i="2"/>
  <c r="C81" i="2" l="1"/>
  <c r="N81" i="2" l="1"/>
  <c r="N79" i="2"/>
  <c r="N75" i="2" l="1"/>
  <c r="N67" i="2"/>
  <c r="J67" i="2"/>
  <c r="D67" i="2"/>
  <c r="N51" i="2"/>
  <c r="N38" i="2"/>
  <c r="F40" i="2" s="1"/>
  <c r="B19" i="2"/>
  <c r="J17" i="2"/>
  <c r="N10" i="2"/>
  <c r="N83" i="2" s="1"/>
  <c r="N7" i="2"/>
  <c r="F134" i="2" l="1"/>
  <c r="F140" i="2"/>
  <c r="N19" i="2"/>
  <c r="N21" i="2" s="1"/>
  <c r="N55" i="2"/>
  <c r="N40" i="2"/>
  <c r="N115" i="2" s="1"/>
  <c r="F128" i="2"/>
  <c r="N86" i="2" l="1"/>
  <c r="F59" i="2"/>
  <c r="N59" i="2" s="1"/>
  <c r="F63" i="2"/>
  <c r="N63" i="2" s="1"/>
  <c r="B28" i="2"/>
  <c r="N28" i="2" s="1"/>
  <c r="F31" i="2" s="1"/>
  <c r="N31" i="2" s="1"/>
  <c r="N88" i="2" s="1"/>
  <c r="N90" i="2" s="1"/>
  <c r="B95" i="2" l="1"/>
  <c r="N95" i="2" s="1"/>
  <c r="N33" i="2"/>
  <c r="N46" i="2" s="1"/>
  <c r="N44" i="2" l="1"/>
  <c r="B105" i="2"/>
  <c r="N105" i="2" s="1"/>
  <c r="B110" i="2" s="1"/>
  <c r="N110" i="2" s="1"/>
  <c r="N118" i="2" s="1"/>
  <c r="B128" i="2" l="1"/>
  <c r="N128" i="2" s="1"/>
  <c r="N123" i="2"/>
  <c r="B134" i="2" s="1"/>
  <c r="B140" i="2" l="1"/>
  <c r="N140" i="2" s="1"/>
  <c r="N1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Locke, Diann (DOR)</author>
  </authors>
  <commentList>
    <comment ref="J6" authorId="0" shapeId="0" xr:uid="{00000000-0006-0000-0000-000001000000}">
      <text>
        <r>
          <rPr>
            <b/>
            <sz val="10"/>
            <color indexed="8"/>
            <rFont val="Tahoma"/>
            <family val="2"/>
          </rPr>
          <t xml:space="preserve"> :</t>
        </r>
        <r>
          <rPr>
            <sz val="10"/>
            <color indexed="8"/>
            <rFont val="Tahoma"/>
            <family val="2"/>
          </rPr>
          <t xml:space="preserve">
</t>
        </r>
        <r>
          <rPr>
            <sz val="10"/>
            <color indexed="10"/>
            <rFont val="Tahoma"/>
            <family val="2"/>
          </rPr>
          <t>Example</t>
        </r>
        <r>
          <rPr>
            <sz val="10"/>
            <color indexed="8"/>
            <rFont val="Tahoma"/>
            <family val="2"/>
          </rPr>
          <t>: 1% increase is entered as 101; 2.75% increase is entered 102.75; a .95% increase is entered as 100.95</t>
        </r>
      </text>
    </comment>
    <comment ref="H8" authorId="1" shapeId="0" xr:uid="{00000000-0006-0000-0000-000002000000}">
      <text>
        <r>
          <rPr>
            <b/>
            <sz val="9"/>
            <color indexed="81"/>
            <rFont val="Tahoma"/>
            <family val="2"/>
          </rPr>
          <t>Locke, Diann (DOR):</t>
        </r>
        <r>
          <rPr>
            <sz val="9"/>
            <color indexed="81"/>
            <rFont val="Tahoma"/>
            <family val="2"/>
          </rPr>
          <t xml:space="preserve">
This can be greater than 101 when the voters approve a levy lid lift.</t>
        </r>
      </text>
    </comment>
  </commentList>
</comments>
</file>

<file path=xl/sharedStrings.xml><?xml version="1.0" encoding="utf-8"?>
<sst xmlns="http://schemas.openxmlformats.org/spreadsheetml/2006/main" count="218" uniqueCount="142">
  <si>
    <t>LEVY LIMITATIONS WORKSHEET</t>
  </si>
  <si>
    <t>TAXING DISTRICT</t>
  </si>
  <si>
    <t>Levy for</t>
  </si>
  <si>
    <t>Taxes</t>
  </si>
  <si>
    <t>Instructions for electronic version of form - Fill in highlighted cells all other self populate.</t>
  </si>
  <si>
    <t>A.</t>
  </si>
  <si>
    <t>Highest regular tax which could have been lawfully levied beginning with the 1985 levy (refund levy not included).</t>
  </si>
  <si>
    <t>Year</t>
  </si>
  <si>
    <t>×</t>
  </si>
  <si>
    <t>=</t>
  </si>
  <si>
    <t>Highest Lawful Levy Since 1985</t>
  </si>
  <si>
    <t>Limit Factor/Max Increase 101%</t>
  </si>
  <si>
    <t xml:space="preserve">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</si>
  <si>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</si>
  <si>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</si>
  <si>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</si>
  <si>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</si>
  <si>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C.</t>
  </si>
  <si>
    <r>
      <t xml:space="preserve">Tax increment  finance area increment AV increase (RCW 84.55.010(1)(e))  </t>
    </r>
    <r>
      <rPr>
        <sz val="9"/>
        <color rgb="FF000000"/>
        <rFont val="Arial"/>
        <family val="2"/>
      </rPr>
      <t>(value included in B &amp; D cannot be included in C)</t>
    </r>
  </si>
  <si>
    <t xml:space="preserve">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</si>
  <si>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</si>
  <si>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</si>
  <si>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</si>
  <si>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</si>
  <si>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</si>
  <si>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D</t>
  </si>
  <si>
    <t>E.</t>
  </si>
  <si>
    <t>Regular property tax limit: …………………………………….………….</t>
  </si>
  <si>
    <t>A+B+C+D</t>
  </si>
  <si>
    <t xml:space="preserve">Parts F through H are used in calculating the additional levy limit due to annexation. </t>
  </si>
  <si>
    <t xml:space="preserve">F.
</t>
  </si>
  <si>
    <t>To find the rate to be used in G, take the levy limit as shown in Line E above and divide it by the current assessed value of the district, excluding the annexed area.</t>
  </si>
  <si>
    <t>Total in Line E</t>
  </si>
  <si>
    <t>Assessed Value Less Annexed AV</t>
  </si>
  <si>
    <t>G.</t>
  </si>
  <si>
    <t>Annexed area's current assessed value including new construction and improvements, times the rate in Line F.</t>
  </si>
  <si>
    <t>Annexed Area's A.V.</t>
  </si>
  <si>
    <t>Rate in Line F</t>
  </si>
  <si>
    <t>H.</t>
  </si>
  <si>
    <t>Regular property tax limit including annexation …………………………………</t>
  </si>
  <si>
    <t>E+G</t>
  </si>
  <si>
    <t>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</si>
  <si>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</si>
  <si>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</si>
  <si>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</si>
  <si>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</si>
  <si>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</si>
  <si>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</si>
  <si>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</si>
  <si>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</si>
  <si>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</si>
  <si>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</si>
  <si>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</si>
  <si>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J.</t>
  </si>
  <si>
    <r>
      <t xml:space="preserve">Highest lawful Levy For This Tax Year  (Lesser of H and I) </t>
    </r>
    <r>
      <rPr>
        <sz val="11"/>
        <color indexed="8"/>
        <rFont val="Arial"/>
        <family val="2"/>
      </rPr>
      <t xml:space="preserve">…………………………………… </t>
    </r>
  </si>
  <si>
    <t xml:space="preserve">K. </t>
  </si>
  <si>
    <r>
      <rPr>
        <b/>
        <sz val="11"/>
        <color rgb="FF000000"/>
        <rFont val="Arial"/>
        <family val="2"/>
      </rPr>
      <t>New highest lawful levy since 1985</t>
    </r>
    <r>
      <rPr>
        <sz val="11"/>
        <color rgb="FF000000"/>
        <rFont val="Arial"/>
        <family val="2"/>
      </rPr>
      <t xml:space="preserve"> (Lesser of I &amp; H minus C, unless A (before limit factor increase) is greater than I or H minus C, then  A before the limit factor increase)</t>
    </r>
  </si>
  <si>
    <t>L.</t>
  </si>
  <si>
    <t>Tax Base For Excess Levies</t>
  </si>
  <si>
    <t>1. Regular levy taxable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</si>
  <si>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</si>
  <si>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</si>
  <si>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</si>
  <si>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</si>
  <si>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</si>
  <si>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</si>
  <si>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r>
      <t>Excess Levy Rate Computation -</t>
    </r>
    <r>
      <rPr>
        <sz val="11"/>
        <color indexed="8"/>
        <rFont val="Arial"/>
        <family val="2"/>
      </rPr>
      <t xml:space="preserve"> Excess levy amount divided by the assessed value in Line L4 above.</t>
    </r>
  </si>
  <si>
    <t>Levy Amount</t>
  </si>
  <si>
    <t>A.V. from Line L4 above</t>
  </si>
  <si>
    <r>
      <t xml:space="preserve">Bond Levy Rate Computation </t>
    </r>
    <r>
      <rPr>
        <sz val="11"/>
        <color indexed="8"/>
        <rFont val="Arial"/>
        <family val="2"/>
      </rPr>
      <t>- Bond levy amount divided by the assessed value in Line L4 above.</t>
    </r>
  </si>
  <si>
    <t xml:space="preserve"> </t>
  </si>
  <si>
    <t>Page 1</t>
  </si>
  <si>
    <t>Levy For</t>
  </si>
  <si>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</si>
  <si>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</si>
  <si>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</si>
  <si>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</si>
  <si>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</si>
  <si>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</si>
  <si>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</si>
  <si>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</si>
  <si>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 xml:space="preserve">Previous year's actual levy adjusted by the increases as stated in ordinance or resolution (RCW 84.55.120).  </t>
  </si>
  <si>
    <t>Previous Year's Actual Levy</t>
  </si>
  <si>
    <t>Plus Resolution Increase Amount</t>
  </si>
  <si>
    <t>Resolution Percentage of Increase</t>
  </si>
  <si>
    <t>B.</t>
  </si>
  <si>
    <t>Amount for new construction, improvements, &amp; certain green energy (Line B page 1)</t>
  </si>
  <si>
    <t>Amount for increment value increase (Line C page 1)</t>
  </si>
  <si>
    <t>D.</t>
  </si>
  <si>
    <t>Amount for increase in value of state-assessed property (Line D, page 1)</t>
  </si>
  <si>
    <t>Amount for increase in annexation (Line G, page 1) …………………………………………..</t>
  </si>
  <si>
    <t>F.</t>
  </si>
  <si>
    <t>Total levy amount authorized, including the annexation ……………………………</t>
  </si>
  <si>
    <t>Lesser of A+(B+C+D+E)</t>
  </si>
  <si>
    <t>Total levy amount authorized by resolution (F) plus amount refunded or to be refunded (RCW 84.55.070).</t>
  </si>
  <si>
    <t>Total from Line F</t>
  </si>
  <si>
    <t>Amount to be Refunded</t>
  </si>
  <si>
    <t>Amount allowable per 
Resolution/Ordinance</t>
  </si>
  <si>
    <t>Total amount certified by county legislative authority or taxing district as applicable.</t>
  </si>
  <si>
    <t>(RCW 84.52.020 and RCW 84.52.070) ……………………………………………..</t>
  </si>
  <si>
    <t>Levy limit from line H on page 1, plus amount refunded or to be refunded (RCW 84.55.070).</t>
  </si>
  <si>
    <t>Line H, Page 1</t>
  </si>
  <si>
    <t>Total</t>
  </si>
  <si>
    <t>Amount of taxes recovered due to a settlement of highly valued disputed property (RCW 84.52.018).</t>
  </si>
  <si>
    <t>―</t>
  </si>
  <si>
    <t>Lesser of G, H, or I</t>
  </si>
  <si>
    <t>Amount Held in Abeyance</t>
  </si>
  <si>
    <t>K.</t>
  </si>
  <si>
    <t>Statutory limit from line I on page 1 (dollar amount, not the rate) …………………</t>
  </si>
  <si>
    <t>Lesser of J &amp; K ……………………………………………………………………</t>
  </si>
  <si>
    <t>M.</t>
  </si>
  <si>
    <t>Levy Corrections</t>
  </si>
  <si>
    <t>Year of Error:</t>
  </si>
  <si>
    <t>Did the taxing district cause the error? (yes or no)</t>
  </si>
  <si>
    <t>1. Minus amount over levied (if applicable) …………………………………………..</t>
  </si>
  <si>
    <t>2. Plus amount under levied (if applicable) ………………………………………….</t>
  </si>
  <si>
    <t>N.</t>
  </si>
  <si>
    <r>
      <t>Total:</t>
    </r>
    <r>
      <rPr>
        <sz val="11"/>
        <color indexed="8"/>
        <rFont val="Arial"/>
        <family val="2"/>
      </rPr>
      <t xml:space="preserve"> L +/- M ………………………………………………………………………….</t>
    </r>
  </si>
  <si>
    <t>O.</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</si>
  <si>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</si>
  <si>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</si>
  <si>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K and L</t>
  </si>
  <si>
    <t>Amount on  line L1 on page 1</t>
  </si>
  <si>
    <t>rate w/o error correction</t>
  </si>
  <si>
    <t>P.</t>
  </si>
  <si>
    <r>
      <t>Regular Levy Rate Computation:</t>
    </r>
    <r>
      <rPr>
        <sz val="11"/>
        <color indexed="8"/>
        <rFont val="Arial"/>
        <family val="2"/>
      </rPr>
      <t xml:space="preserve"> Lesser of K and N divided by the assessed value in line L1 on page 1.</t>
    </r>
  </si>
  <si>
    <t>Use this rate for the current year's tax roll unless it is changed due to another levy limitation such as the $5.90 limit.</t>
  </si>
  <si>
    <t>Lesser of K &amp; N</t>
  </si>
  <si>
    <t>Amount on line L1 on page 1</t>
  </si>
  <si>
    <t>rate before aggregate check</t>
  </si>
  <si>
    <t>Q.</t>
  </si>
  <si>
    <t>Road Levy Shift Rate Computation -  (Do not enter a shift amount in both shift fields.)</t>
  </si>
  <si>
    <t>R.</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</si>
  <si>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</si>
  <si>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</si>
  <si>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</si>
  <si>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S.</t>
  </si>
  <si>
    <t>Post Shift Levy Amount</t>
  </si>
  <si>
    <t>Post Shift Levy Rate</t>
  </si>
  <si>
    <t>Page 2</t>
  </si>
  <si>
    <t>REV 64 0007 10/17/2024</t>
  </si>
  <si>
    <t>REV 64 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</si>
</sst>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 numFmtId="173" formatCode="m/d/yy;@"/>
  </numFmts>
  <fonts count="26" x14ac:knownFonts="1">
    <font>
      <sz val="10"/>
      <name val="Arial"/>
    </font>
    <font>
      <sz val="10"/>
      <name val="Arial"/>
      <family val="2"/>
    </font>
    <font>
      <sz val="1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color indexed="10"/>
      <name val="Tahoma"/>
      <family val="2"/>
    </font>
    <font>
      <b/>
      <sz val="10"/>
      <color indexed="8"/>
      <name val="Tahoma"/>
      <family val="2"/>
    </font>
    <font>
      <sz val="10"/>
      <color indexed="8"/>
      <name val="Tahoma"/>
      <family val="2"/>
    </font>
    <font>
      <b/>
      <sz val="11"/>
      <color rgb="FF000000"/>
      <name val="Arial"/>
      <family val="2"/>
    </font>
    <font>
      <sz val="11"/>
      <color rgb="FF000000"/>
      <name val="Arial"/>
      <family val="2"/>
    </font>
    <font>
      <sz val="9"/>
      <color rgb="FF000000"/>
      <name val="Arial"/>
      <family val="2"/>
    </font>
    <font>
      <sz val="10"/>
      <color rgb="FF000000"/>
      <name val="Arial"/>
      <family val="2"/>
    </font>
    <font>
      <sz val="11"/>
      <color rgb="FF000000"/>
      <name val="Calibri"/>
      <family val="2"/>
    </font>
    <font>
      <sz val="8"/>
      <color rgb="FF000000"/>
      <name val="Arial"/>
      <family val="2"/>
    </font>
    <font>
      <b/>
      <sz val="14"/>
      <color rgb="FF000000"/>
      <name val="Arial"/>
      <family val="2"/>
    </font>
    <font>
      <sz val="9"/>
      <color indexed="81"/>
      <name val="Tahoma"/>
      <family val="2"/>
    </font>
    <font>
      <b/>
      <sz val="9"/>
      <color indexed="81"/>
      <name val="Tahoma"/>
      <family val="2"/>
    </font>
    <font>
      <b/>
      <u/>
      <sz val="11"/>
      <color rgb="FF000000"/>
      <name val="Arial"/>
      <family val="2"/>
    </font>
    <font>
      <b/>
      <sz val="10"/>
      <color rgb="FF000000"/>
      <name val="Arial"/>
      <family val="2"/>
    </font>
    <font>
      <u/>
      <sz val="11"/>
      <color rgb="FF000000"/>
      <name val="Arial"/>
      <family val="2"/>
    </font>
    <font>
      <sz val="9.5"/>
      <color rgb="FF000000"/>
      <name val="Arial"/>
      <family val="2"/>
    </font>
    <font>
      <sz val="9.5"/>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6"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top" wrapText="1"/>
      <protection hidden="1"/>
    </xf>
    <xf numFmtId="0" fontId="13" fillId="0" borderId="3" xfId="0" applyFont="1" applyBorder="1" applyAlignment="1" applyProtection="1">
      <alignment vertical="top" wrapText="1"/>
      <protection hidden="1"/>
    </xf>
    <xf numFmtId="0" fontId="2" fillId="0" borderId="0" xfId="0" applyFont="1" applyProtection="1">
      <protection hidden="1"/>
    </xf>
    <xf numFmtId="0" fontId="2" fillId="0" borderId="0" xfId="0" applyFont="1"/>
    <xf numFmtId="0" fontId="13" fillId="0" borderId="1" xfId="0" applyFont="1" applyBorder="1" applyAlignment="1" applyProtection="1">
      <alignment vertical="top" wrapText="1"/>
      <protection hidden="1"/>
    </xf>
    <xf numFmtId="0" fontId="13" fillId="0" borderId="1" xfId="0" applyFont="1" applyBorder="1" applyAlignment="1" applyProtection="1">
      <alignment vertical="top"/>
      <protection hidden="1"/>
    </xf>
    <xf numFmtId="0" fontId="13" fillId="0" borderId="2" xfId="0" applyFont="1" applyBorder="1" applyAlignment="1" applyProtection="1">
      <alignment vertical="top"/>
      <protection hidden="1"/>
    </xf>
    <xf numFmtId="9" fontId="13" fillId="0" borderId="0" xfId="2" applyFont="1" applyFill="1" applyBorder="1" applyAlignment="1" applyProtection="1">
      <alignment vertical="top"/>
      <protection hidden="1"/>
    </xf>
    <xf numFmtId="44" fontId="13" fillId="0" borderId="0" xfId="1" applyFont="1" applyFill="1" applyBorder="1" applyAlignment="1" applyProtection="1">
      <alignment horizontal="center" vertical="top"/>
      <protection hidden="1"/>
    </xf>
    <xf numFmtId="165" fontId="13" fillId="0" borderId="4" xfId="2" applyNumberFormat="1" applyFont="1" applyFill="1" applyBorder="1" applyAlignment="1" applyProtection="1">
      <alignment horizontal="left" vertical="top"/>
      <protection hidden="1"/>
    </xf>
    <xf numFmtId="165" fontId="13" fillId="0" borderId="0" xfId="2" applyNumberFormat="1" applyFont="1" applyFill="1" applyBorder="1" applyAlignment="1" applyProtection="1">
      <alignment horizontal="left" vertical="top"/>
      <protection hidden="1"/>
    </xf>
    <xf numFmtId="0" fontId="14" fillId="0" borderId="1" xfId="0" applyFont="1" applyBorder="1" applyAlignment="1" applyProtection="1">
      <alignment vertical="top"/>
      <protection hidden="1"/>
    </xf>
    <xf numFmtId="0" fontId="14" fillId="0" borderId="0" xfId="0" applyFont="1" applyAlignment="1" applyProtection="1">
      <alignment vertical="top"/>
      <protection hidden="1"/>
    </xf>
    <xf numFmtId="0" fontId="4" fillId="0" borderId="0" xfId="0" applyFont="1"/>
    <xf numFmtId="0" fontId="13" fillId="0" borderId="2" xfId="0" applyFont="1" applyBorder="1" applyAlignment="1" applyProtection="1">
      <alignment horizontal="left" vertical="top"/>
      <protection hidden="1"/>
    </xf>
    <xf numFmtId="44" fontId="12" fillId="0" borderId="0" xfId="1" applyFont="1" applyFill="1" applyBorder="1" applyAlignment="1" applyProtection="1">
      <alignment horizontal="center" vertical="top"/>
      <protection hidden="1"/>
    </xf>
    <xf numFmtId="0" fontId="13" fillId="0" borderId="0" xfId="0" applyFont="1" applyAlignment="1" applyProtection="1">
      <alignment horizontal="right" vertical="top"/>
      <protection hidden="1"/>
    </xf>
    <xf numFmtId="0" fontId="13" fillId="0" borderId="5"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0" borderId="6" xfId="0" applyFont="1" applyBorder="1" applyAlignment="1" applyProtection="1">
      <alignment vertical="top"/>
      <protection hidden="1"/>
    </xf>
    <xf numFmtId="0" fontId="14" fillId="0" borderId="2" xfId="0" applyFont="1" applyBorder="1" applyAlignment="1" applyProtection="1">
      <alignment vertical="top"/>
      <protection hidden="1"/>
    </xf>
    <xf numFmtId="0" fontId="13" fillId="0" borderId="3" xfId="0" applyFont="1" applyBorder="1" applyAlignment="1" applyProtection="1">
      <alignment vertical="top"/>
      <protection hidden="1"/>
    </xf>
    <xf numFmtId="0" fontId="13" fillId="0" borderId="8" xfId="0" applyFont="1" applyBorder="1" applyAlignment="1" applyProtection="1">
      <alignment vertical="top"/>
      <protection hidden="1"/>
    </xf>
    <xf numFmtId="0" fontId="4" fillId="0" borderId="0" xfId="0" applyFont="1" applyAlignment="1">
      <alignment vertical="top"/>
    </xf>
    <xf numFmtId="0" fontId="12" fillId="0" borderId="0" xfId="0" applyFont="1" applyAlignment="1" applyProtection="1">
      <alignment vertical="top"/>
      <protection hidden="1"/>
    </xf>
    <xf numFmtId="0" fontId="14" fillId="0" borderId="5" xfId="0" applyFont="1" applyBorder="1" applyAlignment="1" applyProtection="1">
      <alignment vertical="top"/>
      <protection hidden="1"/>
    </xf>
    <xf numFmtId="0" fontId="14" fillId="0" borderId="4" xfId="0" applyFont="1" applyBorder="1" applyAlignment="1" applyProtection="1">
      <alignment vertical="top"/>
      <protection hidden="1"/>
    </xf>
    <xf numFmtId="0" fontId="14" fillId="0" borderId="6" xfId="0" applyFont="1" applyBorder="1" applyAlignment="1" applyProtection="1">
      <alignment vertical="top"/>
      <protection hidden="1"/>
    </xf>
    <xf numFmtId="0" fontId="13" fillId="0" borderId="7" xfId="0" applyFont="1" applyBorder="1" applyAlignment="1" applyProtection="1">
      <alignment vertical="top"/>
      <protection hidden="1"/>
    </xf>
    <xf numFmtId="44" fontId="13" fillId="0" borderId="0" xfId="0" applyNumberFormat="1" applyFont="1" applyAlignment="1" applyProtection="1">
      <alignment horizontal="center" vertical="top"/>
      <protection hidden="1"/>
    </xf>
    <xf numFmtId="0" fontId="13" fillId="0" borderId="8" xfId="0" applyFont="1" applyBorder="1" applyAlignment="1" applyProtection="1">
      <alignment horizontal="center" vertical="top"/>
      <protection hidden="1"/>
    </xf>
    <xf numFmtId="39" fontId="13" fillId="0" borderId="0" xfId="1" applyNumberFormat="1" applyFont="1" applyFill="1" applyBorder="1" applyAlignment="1" applyProtection="1">
      <alignment horizontal="center" vertical="top"/>
      <protection hidden="1"/>
    </xf>
    <xf numFmtId="0" fontId="12" fillId="0" borderId="3" xfId="0" applyFont="1" applyBorder="1" applyAlignment="1" applyProtection="1">
      <alignment vertical="top"/>
      <protection hidden="1"/>
    </xf>
    <xf numFmtId="0" fontId="12" fillId="0" borderId="1" xfId="0" applyFont="1" applyBorder="1" applyAlignment="1" applyProtection="1">
      <alignment vertical="top"/>
      <protection hidden="1"/>
    </xf>
    <xf numFmtId="0" fontId="15" fillId="0" borderId="7" xfId="0" applyFont="1" applyBorder="1" applyAlignment="1" applyProtection="1">
      <alignment horizontal="right"/>
      <protection hidden="1"/>
    </xf>
    <xf numFmtId="0" fontId="12" fillId="0" borderId="4" xfId="0" applyFont="1" applyBorder="1" applyAlignment="1" applyProtection="1">
      <alignment horizontal="center"/>
      <protection hidden="1"/>
    </xf>
    <xf numFmtId="0" fontId="12" fillId="0" borderId="4" xfId="0" applyFont="1" applyBorder="1" applyAlignment="1" applyProtection="1">
      <alignment horizontal="center" wrapText="1"/>
      <protection hidden="1"/>
    </xf>
    <xf numFmtId="0" fontId="6" fillId="0" borderId="7" xfId="0" applyFont="1" applyBorder="1" applyAlignment="1" applyProtection="1">
      <alignment vertical="top"/>
      <protection hidden="1"/>
    </xf>
    <xf numFmtId="0" fontId="16" fillId="0" borderId="7" xfId="0" applyFont="1" applyBorder="1" applyAlignment="1" applyProtection="1">
      <alignment vertical="top"/>
      <protection hidden="1"/>
    </xf>
    <xf numFmtId="0" fontId="7" fillId="0" borderId="7" xfId="0" applyFont="1" applyBorder="1" applyAlignment="1" applyProtection="1">
      <alignment horizontal="center" vertical="top"/>
      <protection hidden="1"/>
    </xf>
    <xf numFmtId="0" fontId="7" fillId="0" borderId="7" xfId="0" applyFont="1" applyBorder="1" applyProtection="1">
      <protection hidden="1"/>
    </xf>
    <xf numFmtId="0" fontId="12" fillId="0" borderId="7" xfId="0" applyFont="1" applyBorder="1" applyAlignment="1" applyProtection="1">
      <alignment horizontal="center" wrapText="1"/>
      <protection hidden="1"/>
    </xf>
    <xf numFmtId="0" fontId="12" fillId="0" borderId="7" xfId="0" applyFont="1" applyBorder="1" applyAlignment="1" applyProtection="1">
      <alignment horizontal="left" wrapText="1"/>
      <protection hidden="1"/>
    </xf>
    <xf numFmtId="0" fontId="12" fillId="0" borderId="8" xfId="0" applyFont="1" applyBorder="1" applyAlignment="1" applyProtection="1">
      <alignment wrapText="1"/>
      <protection hidden="1"/>
    </xf>
    <xf numFmtId="0" fontId="12" fillId="0" borderId="1" xfId="0" applyFont="1" applyBorder="1" applyAlignment="1" applyProtection="1">
      <alignment horizontal="center" vertical="top" wrapText="1"/>
      <protection hidden="1"/>
    </xf>
    <xf numFmtId="0" fontId="12" fillId="0" borderId="2" xfId="0" applyFont="1" applyBorder="1" applyAlignment="1" applyProtection="1">
      <alignment horizontal="center" vertical="top" wrapText="1"/>
      <protection hidden="1"/>
    </xf>
    <xf numFmtId="0" fontId="16" fillId="0" borderId="0" xfId="0" applyFont="1" applyProtection="1">
      <protection hidden="1"/>
    </xf>
    <xf numFmtId="0" fontId="13" fillId="0" borderId="2" xfId="0" applyFont="1" applyBorder="1" applyAlignment="1" applyProtection="1">
      <alignment wrapText="1"/>
      <protection hidden="1"/>
    </xf>
    <xf numFmtId="0" fontId="12" fillId="0" borderId="2" xfId="0" applyFont="1" applyBorder="1" applyAlignment="1" applyProtection="1">
      <alignment wrapText="1"/>
      <protection hidden="1"/>
    </xf>
    <xf numFmtId="0" fontId="12" fillId="0" borderId="5" xfId="0" applyFont="1" applyBorder="1" applyAlignment="1" applyProtection="1">
      <alignment horizontal="center" vertical="top" wrapText="1"/>
      <protection hidden="1"/>
    </xf>
    <xf numFmtId="0" fontId="12" fillId="0" borderId="4"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44" fontId="13" fillId="0" borderId="0" xfId="0" applyNumberFormat="1" applyFont="1" applyAlignment="1" applyProtection="1">
      <alignment horizontal="right" vertical="top"/>
      <protection hidden="1"/>
    </xf>
    <xf numFmtId="0" fontId="13" fillId="0" borderId="9" xfId="0" applyFont="1" applyBorder="1" applyAlignment="1" applyProtection="1">
      <alignment vertical="top"/>
      <protection hidden="1"/>
    </xf>
    <xf numFmtId="0" fontId="13" fillId="0" borderId="9" xfId="0" applyFont="1" applyBorder="1" applyAlignment="1" applyProtection="1">
      <alignment horizontal="center" vertical="top"/>
      <protection hidden="1"/>
    </xf>
    <xf numFmtId="0" fontId="13" fillId="0" borderId="4" xfId="0" applyFont="1" applyBorder="1" applyAlignment="1" applyProtection="1">
      <alignment horizontal="center" vertical="top"/>
      <protection hidden="1"/>
    </xf>
    <xf numFmtId="168" fontId="13" fillId="0" borderId="2" xfId="0" applyNumberFormat="1" applyFont="1" applyBorder="1" applyAlignment="1" applyProtection="1">
      <alignment horizontal="left" vertical="top"/>
      <protection hidden="1"/>
    </xf>
    <xf numFmtId="0" fontId="13" fillId="0" borderId="5" xfId="0" applyFont="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166" fontId="13" fillId="0" borderId="7" xfId="1" applyNumberFormat="1" applyFont="1" applyFill="1" applyBorder="1" applyAlignment="1" applyProtection="1">
      <alignment horizontal="center" vertical="top"/>
      <protection hidden="1"/>
    </xf>
    <xf numFmtId="0" fontId="15" fillId="0" borderId="1" xfId="0" applyFont="1" applyBorder="1" applyProtection="1">
      <protection hidden="1"/>
    </xf>
    <xf numFmtId="0" fontId="15" fillId="0" borderId="5" xfId="0" applyFont="1" applyBorder="1" applyProtection="1">
      <protection hidden="1"/>
    </xf>
    <xf numFmtId="44" fontId="12" fillId="0" borderId="4" xfId="1" applyFont="1" applyFill="1" applyBorder="1" applyAlignment="1" applyProtection="1">
      <alignment horizontal="center" vertical="top"/>
      <protection hidden="1"/>
    </xf>
    <xf numFmtId="0" fontId="8"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3" fillId="3" borderId="0" xfId="0" applyFont="1" applyFill="1" applyAlignment="1" applyProtection="1">
      <alignment horizontal="left" vertical="top"/>
      <protection hidden="1"/>
    </xf>
    <xf numFmtId="0" fontId="13"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3" fillId="0" borderId="4" xfId="0" applyNumberFormat="1" applyFont="1" applyBorder="1" applyAlignment="1" applyProtection="1">
      <alignment horizontal="center" vertical="top"/>
      <protection hidden="1"/>
    </xf>
    <xf numFmtId="0" fontId="17" fillId="0" borderId="7" xfId="0" applyFont="1" applyBorder="1" applyAlignment="1" applyProtection="1">
      <alignment horizontal="left" vertical="top"/>
      <protection hidden="1"/>
    </xf>
    <xf numFmtId="0" fontId="14" fillId="0" borderId="7" xfId="0" applyFont="1" applyBorder="1" applyAlignment="1" applyProtection="1">
      <alignment horizontal="left" vertical="top"/>
      <protection hidden="1"/>
    </xf>
    <xf numFmtId="164" fontId="13" fillId="0" borderId="0" xfId="1" applyNumberFormat="1" applyFont="1" applyFill="1" applyBorder="1" applyAlignment="1" applyProtection="1">
      <alignment vertical="top"/>
      <protection hidden="1"/>
    </xf>
    <xf numFmtId="0" fontId="17" fillId="0" borderId="0" xfId="0" applyFont="1" applyAlignment="1" applyProtection="1">
      <alignment vertical="top"/>
      <protection hidden="1"/>
    </xf>
    <xf numFmtId="164" fontId="12" fillId="0" borderId="0" xfId="1" applyNumberFormat="1" applyFont="1" applyFill="1" applyBorder="1" applyAlignment="1" applyProtection="1">
      <alignment horizontal="center" vertical="top"/>
      <protection hidden="1"/>
    </xf>
    <xf numFmtId="0" fontId="12" fillId="0" borderId="0" xfId="0" applyFont="1" applyAlignment="1" applyProtection="1">
      <alignment horizontal="center" vertical="center" wrapText="1"/>
      <protection hidden="1"/>
    </xf>
    <xf numFmtId="6" fontId="13" fillId="0" borderId="4" xfId="0" applyNumberFormat="1" applyFont="1" applyBorder="1" applyAlignment="1" applyProtection="1">
      <alignment horizontal="center"/>
      <protection hidden="1"/>
    </xf>
    <xf numFmtId="0" fontId="13" fillId="0" borderId="3" xfId="0" applyFont="1" applyBorder="1" applyAlignment="1" applyProtection="1">
      <alignment horizontal="left" vertical="top"/>
      <protection hidden="1"/>
    </xf>
    <xf numFmtId="0" fontId="13" fillId="0" borderId="1" xfId="0" applyFont="1" applyBorder="1" applyProtection="1">
      <protection hidden="1"/>
    </xf>
    <xf numFmtId="0" fontId="15" fillId="0" borderId="3" xfId="0" applyFont="1" applyBorder="1" applyProtection="1">
      <protection hidden="1"/>
    </xf>
    <xf numFmtId="0" fontId="24" fillId="0" borderId="0" xfId="0" applyFont="1" applyAlignment="1" applyProtection="1">
      <alignment horizontal="center" vertical="top"/>
      <protection hidden="1"/>
    </xf>
    <xf numFmtId="0" fontId="25" fillId="0" borderId="0" xfId="0" applyFont="1" applyAlignment="1" applyProtection="1">
      <alignment horizontal="right" vertical="top"/>
      <protection hidden="1"/>
    </xf>
    <xf numFmtId="0" fontId="15" fillId="0" borderId="0" xfId="0" applyFont="1" applyAlignment="1" applyProtection="1">
      <alignment horizontal="left" vertical="top"/>
      <protection hidden="1"/>
    </xf>
    <xf numFmtId="0" fontId="22" fillId="0" borderId="0" xfId="0" applyFont="1" applyAlignment="1" applyProtection="1">
      <alignment horizontal="left" vertical="top"/>
      <protection hidden="1"/>
    </xf>
    <xf numFmtId="166" fontId="15" fillId="0" borderId="0" xfId="1" applyNumberFormat="1" applyFont="1" applyFill="1" applyBorder="1" applyAlignment="1" applyProtection="1">
      <alignment horizontal="center" vertical="top"/>
      <protection hidden="1"/>
    </xf>
    <xf numFmtId="0" fontId="15" fillId="0" borderId="2" xfId="0" applyFont="1" applyBorder="1" applyAlignment="1" applyProtection="1">
      <alignment vertical="top"/>
      <protection hidden="1"/>
    </xf>
    <xf numFmtId="44" fontId="12" fillId="0" borderId="0" xfId="1" applyFont="1" applyFill="1" applyBorder="1" applyAlignment="1" applyProtection="1">
      <alignment vertical="top"/>
      <protection hidden="1"/>
    </xf>
    <xf numFmtId="0" fontId="13" fillId="0" borderId="0" xfId="0" applyFont="1" applyAlignment="1" applyProtection="1">
      <alignment horizontal="left"/>
      <protection hidden="1"/>
    </xf>
    <xf numFmtId="0" fontId="12" fillId="0" borderId="0" xfId="0" applyFont="1" applyAlignment="1" applyProtection="1">
      <alignment horizontal="center" vertical="top"/>
      <protection hidden="1"/>
    </xf>
    <xf numFmtId="0" fontId="14" fillId="0" borderId="4"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0" xfId="0" applyFont="1" applyAlignment="1" applyProtection="1">
      <alignment horizontal="left" vertical="top"/>
      <protection hidden="1"/>
    </xf>
    <xf numFmtId="0" fontId="12" fillId="0" borderId="7" xfId="0" applyFont="1" applyBorder="1" applyAlignment="1" applyProtection="1">
      <alignment vertical="top"/>
      <protection hidden="1"/>
    </xf>
    <xf numFmtId="166" fontId="13" fillId="0" borderId="4" xfId="1" applyNumberFormat="1" applyFont="1" applyFill="1" applyBorder="1" applyAlignment="1" applyProtection="1">
      <alignment horizontal="center" vertical="top"/>
      <protection hidden="1"/>
    </xf>
    <xf numFmtId="0" fontId="8" fillId="0" borderId="0" xfId="0" applyFont="1" applyAlignment="1" applyProtection="1">
      <alignment vertical="top"/>
      <protection hidden="1"/>
    </xf>
    <xf numFmtId="0" fontId="14" fillId="0" borderId="0" xfId="0" applyFont="1" applyAlignment="1" applyProtection="1">
      <alignment horizontal="center" vertical="top"/>
      <protection hidden="1"/>
    </xf>
    <xf numFmtId="0" fontId="12" fillId="0" borderId="0" xfId="0" applyFont="1" applyAlignment="1" applyProtection="1">
      <alignment horizontal="left" vertical="top"/>
      <protection hidden="1"/>
    </xf>
    <xf numFmtId="0" fontId="13" fillId="0" borderId="7" xfId="0" applyFont="1" applyBorder="1" applyAlignment="1" applyProtection="1">
      <alignment horizontal="center" vertical="top"/>
      <protection hidden="1"/>
    </xf>
    <xf numFmtId="0" fontId="13" fillId="0" borderId="0" xfId="0" applyFont="1" applyAlignment="1" applyProtection="1">
      <alignment vertical="top"/>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left" vertical="top"/>
      <protection hidden="1"/>
    </xf>
    <xf numFmtId="0" fontId="12" fillId="0" borderId="4" xfId="0" applyFont="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13" fillId="0" borderId="0" xfId="0" applyFont="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4" fillId="0" borderId="0" xfId="0" applyFont="1" applyAlignment="1" applyProtection="1">
      <alignment horizontal="left" vertical="top"/>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3" fillId="0" borderId="0" xfId="0" applyFont="1" applyAlignment="1" applyProtection="1">
      <alignment horizontal="left" wrapText="1"/>
      <protection hidden="1"/>
    </xf>
    <xf numFmtId="0" fontId="1" fillId="0" borderId="0" xfId="0" applyFont="1"/>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4" xfId="0" applyFont="1" applyBorder="1"/>
    <xf numFmtId="0" fontId="1" fillId="0" borderId="3" xfId="0" applyFont="1" applyBorder="1"/>
    <xf numFmtId="0" fontId="1" fillId="0" borderId="5" xfId="0" applyFont="1" applyBorder="1" applyProtection="1">
      <protection hidden="1"/>
    </xf>
    <xf numFmtId="0" fontId="1" fillId="0" borderId="1" xfId="0" applyFont="1" applyBorder="1"/>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6" xfId="0" applyFont="1" applyBorder="1"/>
    <xf numFmtId="0" fontId="13" fillId="0" borderId="4" xfId="0" applyFont="1" applyBorder="1" applyAlignment="1" applyProtection="1">
      <alignment horizontal="center" vertical="top"/>
      <protection locked="0" hidden="1"/>
    </xf>
    <xf numFmtId="0" fontId="15" fillId="0" borderId="7" xfId="0" applyFont="1" applyBorder="1" applyAlignment="1" applyProtection="1">
      <alignment horizontal="center"/>
      <protection hidden="1"/>
    </xf>
    <xf numFmtId="0" fontId="14" fillId="0" borderId="4" xfId="0" applyFont="1" applyBorder="1" applyAlignment="1" applyProtection="1">
      <alignment horizontal="center" vertical="top"/>
      <protection hidden="1"/>
    </xf>
    <xf numFmtId="165" fontId="6" fillId="0" borderId="4" xfId="0" applyNumberFormat="1" applyFont="1" applyBorder="1" applyAlignment="1">
      <alignment horizontal="center"/>
    </xf>
    <xf numFmtId="166" fontId="6" fillId="0" borderId="4" xfId="0" applyNumberFormat="1" applyFont="1" applyBorder="1" applyAlignment="1">
      <alignment horizontal="center"/>
    </xf>
    <xf numFmtId="164" fontId="6" fillId="0" borderId="4" xfId="0" applyNumberFormat="1" applyFont="1" applyBorder="1" applyAlignment="1">
      <alignment horizontal="center"/>
    </xf>
    <xf numFmtId="0" fontId="6" fillId="0" borderId="4" xfId="0" applyFont="1" applyBorder="1" applyAlignment="1">
      <alignment horizontal="center"/>
    </xf>
    <xf numFmtId="164" fontId="6" fillId="0" borderId="4" xfId="0" applyNumberFormat="1" applyFont="1" applyBorder="1" applyAlignment="1" applyProtection="1">
      <alignment horizontal="center"/>
      <protection locked="0"/>
    </xf>
    <xf numFmtId="0" fontId="1" fillId="0" borderId="7" xfId="0" applyFont="1" applyBorder="1" applyAlignment="1">
      <alignment horizontal="center"/>
    </xf>
    <xf numFmtId="0" fontId="1" fillId="0" borderId="9" xfId="0" applyFont="1" applyBorder="1" applyAlignment="1">
      <alignment horizontal="center"/>
    </xf>
    <xf numFmtId="171" fontId="13" fillId="0" borderId="4" xfId="0" applyNumberFormat="1" applyFont="1" applyBorder="1" applyAlignment="1" applyProtection="1">
      <alignment horizontal="center" vertical="top"/>
      <protection locked="0"/>
    </xf>
    <xf numFmtId="0" fontId="22" fillId="0" borderId="7" xfId="0" applyFont="1" applyBorder="1" applyAlignment="1">
      <alignment horizontal="left" wrapText="1"/>
    </xf>
    <xf numFmtId="164" fontId="1" fillId="0" borderId="0" xfId="0" applyNumberFormat="1" applyFont="1" applyAlignment="1">
      <alignment horizontal="center"/>
    </xf>
    <xf numFmtId="0" fontId="1" fillId="0" borderId="0" xfId="0" applyFont="1" applyAlignment="1">
      <alignment horizontal="center"/>
    </xf>
    <xf numFmtId="172" fontId="1" fillId="0" borderId="0" xfId="0" applyNumberFormat="1" applyFont="1" applyAlignment="1">
      <alignment horizontal="center"/>
    </xf>
    <xf numFmtId="0" fontId="6"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6"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16" fillId="2" borderId="7" xfId="0" applyFont="1" applyFill="1" applyBorder="1" applyAlignment="1" applyProtection="1">
      <alignment vertical="top"/>
      <protection hidden="1"/>
    </xf>
    <xf numFmtId="0" fontId="12" fillId="0" borderId="1"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2" xfId="0" applyFont="1" applyBorder="1" applyAlignment="1" applyProtection="1">
      <alignment horizontal="center" vertical="top"/>
      <protection hidden="1"/>
    </xf>
    <xf numFmtId="167" fontId="6" fillId="0" borderId="4" xfId="0" applyNumberFormat="1" applyFont="1" applyBorder="1" applyProtection="1">
      <protection hidden="1"/>
    </xf>
    <xf numFmtId="0" fontId="16" fillId="0" borderId="4" xfId="0" applyFont="1" applyBorder="1"/>
    <xf numFmtId="0" fontId="18" fillId="0" borderId="0" xfId="0" applyFont="1" applyAlignment="1" applyProtection="1">
      <alignment horizontal="center" vertical="distributed"/>
      <protection hidden="1"/>
    </xf>
    <xf numFmtId="0" fontId="12" fillId="0" borderId="0" xfId="0" applyFont="1" applyAlignment="1" applyProtection="1">
      <alignment horizontal="left"/>
      <protection hidden="1"/>
    </xf>
    <xf numFmtId="0" fontId="7" fillId="0" borderId="4" xfId="0" applyFont="1" applyBorder="1" applyAlignment="1" applyProtection="1">
      <alignment horizontal="center"/>
      <protection hidden="1"/>
    </xf>
    <xf numFmtId="0" fontId="1" fillId="0" borderId="4" xfId="0" applyFont="1" applyBorder="1"/>
    <xf numFmtId="0" fontId="7" fillId="0" borderId="0" xfId="0" applyFont="1" applyAlignment="1" applyProtection="1">
      <alignment horizontal="center"/>
      <protection hidden="1"/>
    </xf>
    <xf numFmtId="0" fontId="1" fillId="0" borderId="0" xfId="0" applyFont="1"/>
    <xf numFmtId="0" fontId="12" fillId="0" borderId="0" xfId="0" applyFont="1" applyAlignment="1" applyProtection="1">
      <alignment horizontal="left" wrapText="1"/>
      <protection hidden="1"/>
    </xf>
    <xf numFmtId="0" fontId="1" fillId="0" borderId="0" xfId="0" applyFont="1" applyAlignment="1">
      <alignment horizontal="left"/>
    </xf>
    <xf numFmtId="0" fontId="12" fillId="0" borderId="4" xfId="0" applyFont="1" applyBorder="1" applyAlignment="1" applyProtection="1">
      <alignment horizontal="center" vertical="top"/>
      <protection hidden="1"/>
    </xf>
    <xf numFmtId="0" fontId="18" fillId="0" borderId="0" xfId="0" applyFont="1" applyAlignment="1" applyProtection="1">
      <alignment horizontal="center"/>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6" fillId="0" borderId="0" xfId="0" applyFont="1" applyAlignment="1" applyProtection="1">
      <alignment horizontal="center"/>
      <protection hidden="1"/>
    </xf>
    <xf numFmtId="0" fontId="13" fillId="0" borderId="0" xfId="0" applyFont="1" applyAlignment="1" applyProtection="1">
      <alignment horizontal="left" wrapText="1"/>
      <protection hidden="1"/>
    </xf>
    <xf numFmtId="0" fontId="13" fillId="0" borderId="1" xfId="0" applyFont="1" applyBorder="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5" fontId="13" fillId="2" borderId="4" xfId="1" applyNumberFormat="1" applyFont="1" applyFill="1" applyBorder="1" applyAlignment="1" applyProtection="1">
      <alignment horizontal="center" vertical="top"/>
      <protection locked="0" hidden="1"/>
    </xf>
    <xf numFmtId="166" fontId="13"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0" fontId="12" fillId="0" borderId="0" xfId="0" applyFont="1" applyAlignment="1" applyProtection="1">
      <alignment horizontal="center" vertical="top"/>
      <protection hidden="1"/>
    </xf>
    <xf numFmtId="0" fontId="1" fillId="0" borderId="0" xfId="0" applyFont="1" applyAlignment="1" applyProtection="1">
      <alignment horizontal="center" vertical="top"/>
      <protection hidden="1"/>
    </xf>
    <xf numFmtId="164" fontId="13" fillId="0" borderId="4" xfId="1" applyNumberFormat="1" applyFont="1" applyFill="1" applyBorder="1" applyAlignment="1" applyProtection="1">
      <alignment horizontal="center" vertical="top"/>
      <protection hidden="1"/>
    </xf>
    <xf numFmtId="0" fontId="14" fillId="0" borderId="7" xfId="0" applyFont="1" applyBorder="1" applyAlignment="1" applyProtection="1">
      <alignment horizontal="center" vertical="top"/>
      <protection hidden="1"/>
    </xf>
    <xf numFmtId="0" fontId="14"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13" fillId="0" borderId="7" xfId="0" applyFont="1" applyBorder="1" applyAlignment="1" applyProtection="1">
      <alignment horizontal="left" vertical="top" wrapText="1"/>
      <protection hidden="1"/>
    </xf>
    <xf numFmtId="0" fontId="13" fillId="0" borderId="8" xfId="0" applyFont="1" applyBorder="1" applyAlignment="1" applyProtection="1">
      <alignment horizontal="left" vertical="top" wrapText="1"/>
      <protection hidden="1"/>
    </xf>
    <xf numFmtId="164" fontId="13" fillId="2" borderId="4" xfId="1" applyNumberFormat="1" applyFont="1" applyFill="1" applyBorder="1" applyAlignment="1" applyProtection="1">
      <alignment horizontal="center" vertical="top"/>
      <protection locked="0" hidden="1"/>
    </xf>
    <xf numFmtId="169" fontId="13"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0" fontId="1" fillId="0" borderId="0" xfId="0" applyFont="1" applyAlignment="1" applyProtection="1">
      <alignment vertical="top"/>
      <protection hidden="1"/>
    </xf>
    <xf numFmtId="44" fontId="17" fillId="0" borderId="7" xfId="1" applyFont="1" applyFill="1" applyBorder="1" applyAlignment="1" applyProtection="1">
      <alignment horizontal="center" vertical="top"/>
      <protection hidden="1"/>
    </xf>
    <xf numFmtId="44" fontId="14" fillId="0" borderId="7" xfId="1" applyFont="1" applyFill="1" applyBorder="1" applyAlignment="1" applyProtection="1">
      <alignment horizontal="center" vertical="top"/>
      <protection hidden="1"/>
    </xf>
    <xf numFmtId="9" fontId="17" fillId="0" borderId="7" xfId="2" applyFont="1" applyFill="1" applyBorder="1" applyAlignment="1" applyProtection="1">
      <alignment horizontal="center" vertical="top"/>
      <protection hidden="1"/>
    </xf>
    <xf numFmtId="5" fontId="13" fillId="0" borderId="4" xfId="1" applyNumberFormat="1" applyFont="1" applyFill="1" applyBorder="1" applyAlignment="1" applyProtection="1">
      <alignment horizontal="center" vertical="top"/>
      <protection hidden="1"/>
    </xf>
    <xf numFmtId="166" fontId="13" fillId="0" borderId="4" xfId="2"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horizontal="left" vertical="top"/>
      <protection hidden="1"/>
    </xf>
    <xf numFmtId="166" fontId="23" fillId="0" borderId="4" xfId="0" applyNumberFormat="1" applyFont="1" applyBorder="1" applyAlignment="1" applyProtection="1">
      <alignment horizontal="center"/>
      <protection hidden="1"/>
    </xf>
    <xf numFmtId="0" fontId="23" fillId="0" borderId="4" xfId="0" applyFont="1" applyBorder="1" applyAlignment="1" applyProtection="1">
      <alignment horizontal="center"/>
      <protection hidden="1"/>
    </xf>
    <xf numFmtId="0" fontId="6" fillId="0" borderId="0" xfId="0" applyFont="1" applyAlignment="1" applyProtection="1">
      <alignment horizontal="center" vertical="top"/>
      <protection hidden="1"/>
    </xf>
    <xf numFmtId="164" fontId="13" fillId="0" borderId="4" xfId="0" applyNumberFormat="1" applyFont="1" applyBorder="1" applyAlignment="1" applyProtection="1">
      <alignment horizontal="center"/>
      <protection hidden="1"/>
    </xf>
    <xf numFmtId="165" fontId="13" fillId="2" borderId="4" xfId="0" applyNumberFormat="1" applyFont="1" applyFill="1" applyBorder="1" applyAlignment="1" applyProtection="1">
      <alignment horizontal="center"/>
      <protection locked="0"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3"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3" fillId="0" borderId="0" xfId="1" applyNumberFormat="1" applyFont="1" applyFill="1" applyBorder="1" applyAlignment="1" applyProtection="1">
      <alignment horizontal="center" vertical="top"/>
      <protection hidden="1"/>
    </xf>
    <xf numFmtId="0" fontId="4" fillId="0" borderId="0" xfId="0" applyFont="1" applyAlignment="1" applyProtection="1">
      <alignment vertical="top"/>
      <protection hidden="1"/>
    </xf>
    <xf numFmtId="0" fontId="13" fillId="0" borderId="3" xfId="0" applyFont="1" applyBorder="1" applyAlignment="1" applyProtection="1">
      <alignment horizontal="left" vertical="top" wrapText="1"/>
      <protection hidden="1"/>
    </xf>
    <xf numFmtId="165" fontId="13" fillId="2" borderId="4" xfId="1" applyNumberFormat="1" applyFont="1" applyFill="1" applyBorder="1" applyAlignment="1" applyProtection="1">
      <alignment horizontal="center" vertical="top"/>
      <protection locked="0" hidden="1"/>
    </xf>
    <xf numFmtId="165" fontId="1" fillId="2" borderId="4" xfId="0" applyNumberFormat="1" applyFont="1" applyFill="1" applyBorder="1" applyAlignment="1" applyProtection="1">
      <alignment vertical="top"/>
      <protection locked="0" hidden="1"/>
    </xf>
    <xf numFmtId="166" fontId="13" fillId="0" borderId="4" xfId="1" applyNumberFormat="1" applyFont="1" applyFill="1" applyBorder="1" applyAlignment="1" applyProtection="1">
      <alignment horizontal="center" vertical="top"/>
      <protection hidden="1"/>
    </xf>
    <xf numFmtId="0" fontId="1" fillId="0" borderId="0" xfId="0" applyFont="1" applyAlignment="1" applyProtection="1">
      <alignment horizontal="left" vertical="top"/>
      <protection hidden="1"/>
    </xf>
    <xf numFmtId="0" fontId="1" fillId="0" borderId="0" xfId="0" applyFont="1" applyProtection="1">
      <protection hidden="1"/>
    </xf>
    <xf numFmtId="0" fontId="12" fillId="0" borderId="7" xfId="0" applyFont="1" applyBorder="1" applyAlignment="1" applyProtection="1">
      <alignment horizontal="left" vertical="top"/>
      <protection hidden="1"/>
    </xf>
    <xf numFmtId="0" fontId="8" fillId="0" borderId="7" xfId="0" applyFont="1" applyBorder="1" applyAlignment="1">
      <alignment vertical="top"/>
    </xf>
    <xf numFmtId="166" fontId="13" fillId="2" borderId="4" xfId="0" applyNumberFormat="1" applyFont="1" applyFill="1" applyBorder="1" applyAlignment="1" applyProtection="1">
      <alignment horizontal="center" vertical="top"/>
      <protection locked="0"/>
    </xf>
    <xf numFmtId="170" fontId="13" fillId="2" borderId="4" xfId="0" applyNumberFormat="1" applyFont="1" applyFill="1" applyBorder="1" applyAlignment="1" applyProtection="1">
      <alignment horizontal="center" vertical="top"/>
      <protection locked="0"/>
    </xf>
    <xf numFmtId="0" fontId="4" fillId="0" borderId="7" xfId="0" applyFont="1" applyBorder="1" applyAlignment="1">
      <alignment horizontal="center" vertical="top"/>
    </xf>
    <xf numFmtId="0" fontId="13" fillId="0" borderId="0" xfId="0" applyFont="1" applyAlignment="1" applyProtection="1">
      <alignment horizontal="center" vertical="top"/>
      <protection hidden="1"/>
    </xf>
    <xf numFmtId="0" fontId="1" fillId="0" borderId="7" xfId="0" applyFont="1" applyBorder="1" applyAlignment="1" applyProtection="1">
      <alignment horizontal="left" vertical="top"/>
      <protection hidden="1"/>
    </xf>
    <xf numFmtId="0" fontId="12"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3" fillId="0" borderId="9" xfId="1" applyNumberFormat="1" applyFont="1" applyFill="1" applyBorder="1" applyAlignment="1" applyProtection="1">
      <alignment horizontal="center" vertical="top"/>
      <protection hidden="1"/>
    </xf>
    <xf numFmtId="0" fontId="14" fillId="0" borderId="9" xfId="0" applyFont="1" applyBorder="1" applyAlignment="1" applyProtection="1">
      <alignment horizontal="center" vertical="top"/>
      <protection hidden="1"/>
    </xf>
    <xf numFmtId="0" fontId="4" fillId="0" borderId="4" xfId="0" applyFont="1" applyBorder="1" applyAlignment="1" applyProtection="1">
      <alignment vertical="top"/>
      <protection hidden="1"/>
    </xf>
    <xf numFmtId="0" fontId="13" fillId="0" borderId="4" xfId="0" applyFont="1" applyBorder="1" applyAlignment="1" applyProtection="1">
      <alignment horizontal="left" vertical="top" wrapText="1"/>
      <protection hidden="1"/>
    </xf>
    <xf numFmtId="165" fontId="13" fillId="0" borderId="4" xfId="1" applyNumberFormat="1" applyFont="1" applyFill="1" applyBorder="1" applyAlignment="1" applyProtection="1">
      <alignment horizontal="center" vertical="top"/>
      <protection hidden="1"/>
    </xf>
    <xf numFmtId="7" fontId="13" fillId="2" borderId="4" xfId="1" applyNumberFormat="1" applyFont="1" applyFill="1" applyBorder="1" applyAlignment="1" applyProtection="1">
      <alignment horizontal="center" vertical="top"/>
      <protection locked="0" hidden="1"/>
    </xf>
    <xf numFmtId="0" fontId="8" fillId="0" borderId="0" xfId="0" applyFont="1" applyAlignment="1" applyProtection="1">
      <alignment vertical="top"/>
      <protection hidden="1"/>
    </xf>
    <xf numFmtId="9" fontId="17" fillId="0" borderId="0" xfId="2" applyFont="1" applyFill="1" applyBorder="1" applyAlignment="1" applyProtection="1">
      <alignment horizontal="center" vertical="top"/>
      <protection hidden="1"/>
    </xf>
    <xf numFmtId="0" fontId="3" fillId="0" borderId="0" xfId="0" applyFont="1" applyAlignment="1">
      <alignment horizontal="center" vertical="top"/>
    </xf>
    <xf numFmtId="7" fontId="13" fillId="0" borderId="4" xfId="1" applyNumberFormat="1" applyFont="1" applyFill="1" applyBorder="1" applyAlignment="1" applyProtection="1">
      <alignment horizontal="center" vertical="top"/>
      <protection hidden="1"/>
    </xf>
    <xf numFmtId="167" fontId="13"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164" fontId="13" fillId="0" borderId="4" xfId="1" applyNumberFormat="1" applyFont="1" applyFill="1" applyBorder="1" applyAlignment="1" applyProtection="1">
      <alignment horizontal="right" vertical="top"/>
      <protection hidden="1"/>
    </xf>
    <xf numFmtId="0" fontId="13" fillId="0" borderId="1" xfId="0" applyFont="1" applyBorder="1" applyAlignment="1" applyProtection="1">
      <alignment horizontal="left" vertical="top"/>
      <protection hidden="1"/>
    </xf>
    <xf numFmtId="0" fontId="16" fillId="0" borderId="0" xfId="0" applyFont="1" applyAlignment="1" applyProtection="1">
      <alignment vertical="top"/>
      <protection hidden="1"/>
    </xf>
    <xf numFmtId="4" fontId="13" fillId="2" borderId="4" xfId="2" applyNumberFormat="1" applyFont="1" applyFill="1" applyBorder="1" applyAlignment="1" applyProtection="1">
      <alignment horizontal="center" vertical="top"/>
      <protection locked="0"/>
    </xf>
    <xf numFmtId="4" fontId="1" fillId="2" borderId="4" xfId="0" applyNumberFormat="1" applyFont="1" applyFill="1" applyBorder="1" applyAlignment="1" applyProtection="1">
      <alignment vertical="top"/>
      <protection locked="0"/>
    </xf>
    <xf numFmtId="0" fontId="1" fillId="2" borderId="0" xfId="0" applyFont="1" applyFill="1" applyAlignment="1" applyProtection="1">
      <alignment horizontal="left" vertical="top"/>
      <protection hidden="1"/>
    </xf>
    <xf numFmtId="167" fontId="16" fillId="2" borderId="4" xfId="0" applyNumberFormat="1" applyFont="1" applyFill="1" applyBorder="1" applyAlignment="1" applyProtection="1">
      <alignment horizontal="center" vertical="top"/>
      <protection locked="0" hidden="1"/>
    </xf>
    <xf numFmtId="164" fontId="6" fillId="0" borderId="4" xfId="0" applyNumberFormat="1" applyFont="1" applyBorder="1" applyAlignment="1">
      <alignment horizontal="right" vertical="top"/>
    </xf>
    <xf numFmtId="0" fontId="6" fillId="0" borderId="4" xfId="0" applyFont="1" applyBorder="1" applyAlignment="1">
      <alignment horizontal="right" vertical="top"/>
    </xf>
    <xf numFmtId="0" fontId="13" fillId="0" borderId="7" xfId="0" applyFont="1" applyBorder="1" applyAlignment="1" applyProtection="1">
      <alignment horizontal="left" vertical="top"/>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0" fontId="13" fillId="0" borderId="0" xfId="0" applyFont="1" applyAlignment="1" applyProtection="1">
      <alignment vertical="top"/>
      <protection hidden="1"/>
    </xf>
    <xf numFmtId="0" fontId="15" fillId="0" borderId="0" xfId="0" applyFont="1" applyAlignment="1" applyProtection="1">
      <alignment horizontal="center" vertical="top"/>
      <protection hidden="1"/>
    </xf>
    <xf numFmtId="0" fontId="12" fillId="0" borderId="4" xfId="0" applyFont="1" applyBorder="1" applyAlignment="1" applyProtection="1">
      <alignment horizontal="left" vertical="top"/>
      <protection hidden="1"/>
    </xf>
    <xf numFmtId="0" fontId="12" fillId="0" borderId="0" xfId="0" applyFont="1" applyAlignment="1" applyProtection="1">
      <alignment horizontal="left" vertical="top"/>
      <protection hidden="1"/>
    </xf>
    <xf numFmtId="164" fontId="1" fillId="0" borderId="4" xfId="0" applyNumberFormat="1" applyFont="1" applyBorder="1" applyAlignment="1" applyProtection="1">
      <alignment vertical="top"/>
      <protection hidden="1"/>
    </xf>
    <xf numFmtId="0" fontId="14" fillId="0" borderId="9" xfId="0" applyFont="1" applyBorder="1" applyAlignment="1" applyProtection="1">
      <alignment horizontal="center" vertical="top" wrapText="1"/>
      <protection hidden="1"/>
    </xf>
    <xf numFmtId="0" fontId="13" fillId="0" borderId="7" xfId="0" applyFont="1" applyBorder="1" applyAlignment="1" applyProtection="1">
      <alignment horizontal="center" vertical="top"/>
      <protection hidden="1"/>
    </xf>
    <xf numFmtId="0" fontId="12" fillId="0" borderId="7" xfId="0" applyFont="1" applyBorder="1" applyAlignment="1" applyProtection="1">
      <alignment vertical="top"/>
      <protection hidden="1"/>
    </xf>
    <xf numFmtId="0" fontId="1" fillId="0" borderId="7" xfId="0" applyFont="1" applyBorder="1" applyProtection="1">
      <protection hidden="1"/>
    </xf>
    <xf numFmtId="0" fontId="1" fillId="0" borderId="8" xfId="0" applyFont="1" applyBorder="1" applyProtection="1">
      <protection hidden="1"/>
    </xf>
    <xf numFmtId="166" fontId="14" fillId="0" borderId="4" xfId="1" applyNumberFormat="1" applyFont="1" applyFill="1" applyBorder="1" applyAlignment="1" applyProtection="1">
      <alignment horizontal="center" vertical="top"/>
      <protection hidden="1"/>
    </xf>
    <xf numFmtId="166" fontId="14" fillId="0" borderId="0" xfId="1" applyNumberFormat="1" applyFont="1" applyFill="1" applyBorder="1" applyAlignment="1" applyProtection="1">
      <alignment horizontal="center" vertical="top"/>
      <protection hidden="1"/>
    </xf>
    <xf numFmtId="0" fontId="1" fillId="0" borderId="0" xfId="0" applyFont="1" applyAlignment="1" applyProtection="1">
      <alignment horizontal="right" vertical="top"/>
      <protection hidden="1"/>
    </xf>
    <xf numFmtId="173" fontId="1" fillId="0" borderId="7" xfId="0" applyNumberFormat="1" applyFont="1" applyBorder="1" applyAlignment="1">
      <alignment horizontal="center"/>
    </xf>
    <xf numFmtId="0" fontId="12" fillId="0" borderId="0" xfId="0" applyFont="1" applyAlignment="1" applyProtection="1">
      <alignment horizontal="left" vertical="center" wrapText="1"/>
      <protection hidden="1"/>
    </xf>
    <xf numFmtId="0" fontId="13" fillId="0" borderId="0" xfId="0" applyFont="1" applyAlignment="1" applyProtection="1">
      <alignment horizontal="left"/>
      <protection hidden="1"/>
    </xf>
    <xf numFmtId="164" fontId="13"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 fillId="0" borderId="0" xfId="0" applyFont="1" applyAlignment="1" applyProtection="1">
      <alignment horizontal="left"/>
      <protection hidden="1"/>
    </xf>
    <xf numFmtId="164" fontId="13" fillId="0" borderId="9" xfId="1" applyNumberFormat="1" applyFont="1" applyFill="1" applyBorder="1" applyAlignment="1" applyProtection="1">
      <alignment horizontal="center"/>
      <protection hidden="1"/>
    </xf>
    <xf numFmtId="164" fontId="13"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164" fontId="13"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106680</xdr:colOff>
          <xdr:row>70</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441960</xdr:colOff>
          <xdr:row>70</xdr:row>
          <xdr:rowOff>15240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228600</xdr:colOff>
          <xdr:row>70</xdr:row>
          <xdr:rowOff>213360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220980</xdr:colOff>
          <xdr:row>70</xdr:row>
          <xdr:rowOff>213360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312420</xdr:colOff>
          <xdr:row>73</xdr:row>
          <xdr:rowOff>15240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304800</xdr:colOff>
          <xdr:row>73</xdr:row>
          <xdr:rowOff>15240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0</xdr:colOff>
          <xdr:row>73</xdr:row>
          <xdr:rowOff>15240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3"/>
  <sheetViews>
    <sheetView showGridLines="0" tabSelected="1" topLeftCell="A33" zoomScaleNormal="100" workbookViewId="0">
      <selection activeCell="N53" sqref="N53:P53"/>
    </sheetView>
  </sheetViews>
  <sheetFormatPr defaultColWidth="8.88671875" defaultRowHeight="13.2" x14ac:dyDescent="0.25"/>
  <cols>
    <col min="1" max="1" width="3.109375" bestFit="1" customWidth="1"/>
    <col min="2" max="2" width="5.6640625" bestFit="1" customWidth="1"/>
    <col min="3" max="3" width="11.33203125" customWidth="1"/>
    <col min="4" max="4" width="7.44140625" customWidth="1"/>
    <col min="5" max="5" width="10.88671875" customWidth="1"/>
    <col min="6" max="6" width="11" customWidth="1"/>
    <col min="7" max="7" width="2.88671875" customWidth="1"/>
    <col min="8" max="8" width="8.33203125" customWidth="1"/>
    <col min="9" max="9" width="8.44140625" customWidth="1"/>
    <col min="10" max="10" width="8.33203125" customWidth="1"/>
    <col min="11" max="11" width="4.5546875" customWidth="1"/>
    <col min="12" max="12" width="4.33203125" customWidth="1"/>
    <col min="13" max="13" width="3.44140625" customWidth="1"/>
    <col min="14" max="14" width="8" customWidth="1"/>
    <col min="15" max="15" width="8.6640625" customWidth="1"/>
    <col min="16" max="16" width="6.88671875" customWidth="1"/>
    <col min="17" max="17" width="1.6640625" customWidth="1"/>
  </cols>
  <sheetData>
    <row r="1" spans="1:17" ht="17.399999999999999" x14ac:dyDescent="0.3">
      <c r="A1" s="161" t="s">
        <v>0</v>
      </c>
      <c r="B1" s="161"/>
      <c r="C1" s="161"/>
      <c r="D1" s="161"/>
      <c r="E1" s="161"/>
      <c r="F1" s="161"/>
      <c r="G1" s="161"/>
      <c r="H1" s="161"/>
      <c r="I1" s="161"/>
      <c r="J1" s="161"/>
      <c r="K1" s="161"/>
      <c r="L1" s="161"/>
      <c r="M1" s="161"/>
      <c r="N1" s="161"/>
      <c r="O1" s="161"/>
      <c r="P1" s="161"/>
      <c r="Q1" s="161"/>
    </row>
    <row r="2" spans="1:17" ht="7.2" customHeight="1" x14ac:dyDescent="0.25">
      <c r="A2" s="162"/>
      <c r="B2" s="162"/>
      <c r="C2" s="162"/>
      <c r="D2" s="162"/>
      <c r="E2" s="162"/>
      <c r="F2" s="162"/>
      <c r="G2" s="162"/>
      <c r="H2" s="162"/>
      <c r="I2" s="162"/>
      <c r="J2" s="162"/>
      <c r="K2" s="162"/>
      <c r="L2" s="162"/>
      <c r="M2" s="162"/>
      <c r="N2" s="162"/>
      <c r="O2" s="162"/>
      <c r="P2" s="162"/>
      <c r="Q2" s="162"/>
    </row>
    <row r="3" spans="1:17" ht="13.8" x14ac:dyDescent="0.25">
      <c r="A3" s="153" t="s">
        <v>1</v>
      </c>
      <c r="B3" s="153"/>
      <c r="C3" s="153"/>
      <c r="D3" s="163"/>
      <c r="E3" s="164"/>
      <c r="F3" s="164"/>
      <c r="G3" s="165"/>
      <c r="H3" s="165"/>
      <c r="I3" s="1"/>
      <c r="J3" s="111"/>
      <c r="K3" s="166" t="s">
        <v>2</v>
      </c>
      <c r="L3" s="157"/>
      <c r="M3" s="157"/>
      <c r="N3" s="38" t="str">
        <f>IF(J3&lt;&gt;"",(J3+1),"")</f>
        <v/>
      </c>
      <c r="O3" s="167" t="s">
        <v>3</v>
      </c>
      <c r="P3" s="159"/>
      <c r="Q3" s="2"/>
    </row>
    <row r="4" spans="1:17" ht="20.7" customHeight="1" x14ac:dyDescent="0.25">
      <c r="A4" s="260" t="s">
        <v>4</v>
      </c>
      <c r="B4" s="260"/>
      <c r="C4" s="260"/>
      <c r="D4" s="260"/>
      <c r="E4" s="260"/>
      <c r="F4" s="260"/>
      <c r="G4" s="260"/>
      <c r="H4" s="260"/>
      <c r="I4" s="260"/>
      <c r="J4" s="260"/>
      <c r="K4" s="260"/>
      <c r="L4" s="260"/>
      <c r="M4" s="260"/>
      <c r="N4" s="260"/>
      <c r="O4" s="260"/>
      <c r="P4" s="260"/>
      <c r="Q4" s="79"/>
    </row>
    <row r="5" spans="1:17" ht="13.8" x14ac:dyDescent="0.25">
      <c r="A5" s="4" t="s">
        <v>5</v>
      </c>
      <c r="B5" s="181" t="s">
        <v>6</v>
      </c>
      <c r="C5" s="181"/>
      <c r="D5" s="181"/>
      <c r="E5" s="181"/>
      <c r="F5" s="181"/>
      <c r="G5" s="181"/>
      <c r="H5" s="181"/>
      <c r="I5" s="181"/>
      <c r="J5" s="181"/>
      <c r="K5" s="181"/>
      <c r="L5" s="181"/>
      <c r="M5" s="181"/>
      <c r="N5" s="181"/>
      <c r="O5" s="181"/>
      <c r="P5" s="181"/>
      <c r="Q5" s="182"/>
    </row>
    <row r="6" spans="1:17" ht="1.2" customHeight="1" x14ac:dyDescent="0.25">
      <c r="A6" s="7"/>
      <c r="B6" s="107"/>
      <c r="C6" s="107"/>
      <c r="D6" s="107"/>
      <c r="E6" s="107"/>
      <c r="F6" s="107"/>
      <c r="G6" s="107"/>
      <c r="H6" s="107"/>
      <c r="I6" s="107"/>
      <c r="J6" s="107"/>
      <c r="K6" s="107"/>
      <c r="L6" s="107"/>
      <c r="M6" s="107"/>
      <c r="N6" s="107"/>
      <c r="O6" s="107"/>
      <c r="P6" s="107"/>
      <c r="Q6" s="108"/>
    </row>
    <row r="7" spans="1:17" ht="13.8" x14ac:dyDescent="0.25">
      <c r="A7" s="8"/>
      <c r="B7" s="102" t="s">
        <v>7</v>
      </c>
      <c r="C7" s="71"/>
      <c r="D7" s="102"/>
      <c r="E7" s="183"/>
      <c r="F7" s="183"/>
      <c r="G7" s="92" t="s">
        <v>8</v>
      </c>
      <c r="H7" s="184"/>
      <c r="I7" s="185"/>
      <c r="J7" s="185"/>
      <c r="K7" s="114"/>
      <c r="L7" s="175" t="s">
        <v>9</v>
      </c>
      <c r="M7" s="186"/>
      <c r="N7" s="177">
        <f>(E7*H7)</f>
        <v>0</v>
      </c>
      <c r="O7" s="177"/>
      <c r="P7" s="177"/>
      <c r="Q7" s="9"/>
    </row>
    <row r="8" spans="1:17" ht="10.95" customHeight="1" x14ac:dyDescent="0.25">
      <c r="A8" s="8"/>
      <c r="B8" s="102"/>
      <c r="C8" s="99"/>
      <c r="D8" s="102"/>
      <c r="E8" s="187" t="s">
        <v>10</v>
      </c>
      <c r="F8" s="188"/>
      <c r="G8" s="94"/>
      <c r="H8" s="189" t="s">
        <v>11</v>
      </c>
      <c r="I8" s="189"/>
      <c r="J8" s="189"/>
      <c r="K8" s="10"/>
      <c r="L8" s="10"/>
      <c r="M8" s="94"/>
      <c r="N8" s="11"/>
      <c r="O8" s="11"/>
      <c r="P8" s="11"/>
      <c r="Q8" s="9"/>
    </row>
    <row r="9" spans="1:17" ht="41.4" x14ac:dyDescent="0.25">
      <c r="A9" s="7" t="s">
        <v>12</v>
      </c>
      <c r="B9" s="169" t="s">
        <v>13</v>
      </c>
      <c r="C9" s="169"/>
      <c r="D9" s="169"/>
      <c r="E9" s="169"/>
      <c r="F9" s="169"/>
      <c r="G9" s="169"/>
      <c r="H9" s="169"/>
      <c r="I9" s="169"/>
      <c r="J9" s="169"/>
      <c r="K9" s="169"/>
      <c r="L9" s="169"/>
      <c r="M9" s="169"/>
      <c r="N9" s="169"/>
      <c r="O9" s="169"/>
      <c r="P9" s="169"/>
      <c r="Q9" s="171"/>
    </row>
    <row r="10" spans="1:17" ht="13.8" x14ac:dyDescent="0.25">
      <c r="A10" s="8"/>
      <c r="B10" s="172"/>
      <c r="C10" s="172"/>
      <c r="D10" s="172"/>
      <c r="E10" s="92" t="s">
        <v>8</v>
      </c>
      <c r="F10" s="173"/>
      <c r="G10" s="174"/>
      <c r="H10" s="174"/>
      <c r="I10" s="92" t="s">
        <v>14</v>
      </c>
      <c r="J10" s="12">
        <v>1000</v>
      </c>
      <c r="K10" s="13"/>
      <c r="L10" s="175" t="s">
        <v>9</v>
      </c>
      <c r="M10" s="176"/>
      <c r="N10" s="177">
        <f>(B10*F10/1000)</f>
        <v>0</v>
      </c>
      <c r="O10" s="177"/>
      <c r="P10" s="177"/>
      <c r="Q10" s="9"/>
    </row>
    <row r="11" spans="1:17" ht="13.8" x14ac:dyDescent="0.25">
      <c r="A11" s="14"/>
      <c r="B11" s="178" t="s">
        <v>15</v>
      </c>
      <c r="C11" s="178"/>
      <c r="D11" s="178"/>
      <c r="E11" s="99"/>
      <c r="F11" s="179" t="s">
        <v>16</v>
      </c>
      <c r="G11" s="180"/>
      <c r="H11" s="180"/>
      <c r="I11" s="99"/>
      <c r="J11" s="99"/>
      <c r="K11" s="99"/>
      <c r="L11" s="99"/>
      <c r="M11" s="15"/>
      <c r="N11" s="99"/>
      <c r="O11" s="99"/>
      <c r="P11" s="99"/>
      <c r="Q11" s="9"/>
    </row>
    <row r="12" spans="1:17" ht="13.8" x14ac:dyDescent="0.25">
      <c r="A12" s="8" t="s">
        <v>17</v>
      </c>
      <c r="B12" s="193" t="s">
        <v>18</v>
      </c>
      <c r="C12" s="194"/>
      <c r="D12" s="194"/>
      <c r="E12" s="194"/>
      <c r="F12" s="194"/>
      <c r="G12" s="194"/>
      <c r="H12" s="194"/>
      <c r="I12" s="194"/>
      <c r="J12" s="194"/>
      <c r="K12" s="194"/>
      <c r="L12" s="194"/>
      <c r="M12" s="194"/>
      <c r="N12" s="194"/>
      <c r="O12" s="194"/>
      <c r="P12" s="194"/>
      <c r="Q12" s="9"/>
    </row>
    <row r="13" spans="1:17" ht="16.5" customHeight="1" x14ac:dyDescent="0.25">
      <c r="A13" s="14"/>
      <c r="B13" s="199"/>
      <c r="C13" s="199"/>
      <c r="D13" s="199"/>
      <c r="E13" s="110" t="s">
        <v>8</v>
      </c>
      <c r="F13" s="195">
        <f>F10</f>
        <v>0</v>
      </c>
      <c r="G13" s="196"/>
      <c r="H13" s="196"/>
      <c r="I13" s="110" t="s">
        <v>14</v>
      </c>
      <c r="J13" s="80">
        <v>1000</v>
      </c>
      <c r="K13" s="94"/>
      <c r="L13" s="175" t="s">
        <v>9</v>
      </c>
      <c r="M13" s="197"/>
      <c r="N13" s="198">
        <f>(B13*F13/1000)</f>
        <v>0</v>
      </c>
      <c r="O13" s="198"/>
      <c r="P13" s="198"/>
      <c r="Q13" s="9"/>
    </row>
    <row r="14" spans="1:17" ht="13.2" customHeight="1" x14ac:dyDescent="0.25">
      <c r="A14" s="14"/>
      <c r="B14" s="94"/>
      <c r="C14" s="99" t="s">
        <v>15</v>
      </c>
      <c r="D14" s="99"/>
      <c r="E14" s="99"/>
      <c r="F14" s="179" t="s">
        <v>16</v>
      </c>
      <c r="G14" s="180"/>
      <c r="H14" s="180"/>
      <c r="I14" s="94"/>
      <c r="J14" s="94"/>
      <c r="K14" s="94"/>
      <c r="L14" s="94"/>
      <c r="M14" s="102"/>
      <c r="N14" s="94"/>
      <c r="O14" s="94"/>
      <c r="P14" s="94"/>
      <c r="Q14" s="9"/>
    </row>
    <row r="15" spans="1:17" ht="27.6" x14ac:dyDescent="0.25">
      <c r="A15" s="7" t="s">
        <v>19</v>
      </c>
      <c r="B15" s="169" t="s">
        <v>20</v>
      </c>
      <c r="C15" s="200"/>
      <c r="D15" s="200"/>
      <c r="E15" s="200"/>
      <c r="F15" s="200"/>
      <c r="G15" s="200"/>
      <c r="H15" s="200"/>
      <c r="I15" s="200"/>
      <c r="J15" s="200"/>
      <c r="K15" s="200"/>
      <c r="L15" s="200"/>
      <c r="M15" s="200"/>
      <c r="N15" s="200"/>
      <c r="O15" s="200"/>
      <c r="P15" s="200"/>
      <c r="Q15" s="201"/>
    </row>
    <row r="16" spans="1:17" ht="6.45" customHeight="1" x14ac:dyDescent="0.25">
      <c r="A16" s="7"/>
      <c r="B16" s="107"/>
      <c r="C16" s="95"/>
      <c r="D16" s="95"/>
      <c r="E16" s="95"/>
      <c r="F16" s="70"/>
      <c r="G16" s="95"/>
      <c r="H16" s="95"/>
      <c r="I16" s="95"/>
      <c r="J16" s="95"/>
      <c r="K16" s="95"/>
      <c r="L16" s="95"/>
      <c r="M16" s="95"/>
      <c r="N16" s="95"/>
      <c r="O16" s="95"/>
      <c r="P16" s="95"/>
      <c r="Q16" s="17"/>
    </row>
    <row r="17" spans="1:17" ht="13.8" x14ac:dyDescent="0.25">
      <c r="A17" s="8"/>
      <c r="B17" s="172"/>
      <c r="C17" s="172"/>
      <c r="D17" s="172"/>
      <c r="E17" s="92" t="s">
        <v>21</v>
      </c>
      <c r="F17" s="172"/>
      <c r="G17" s="202"/>
      <c r="H17" s="202"/>
      <c r="I17" s="18" t="s">
        <v>9</v>
      </c>
      <c r="J17" s="203">
        <f>IF(B17&lt;0,"0",(B17-F17))</f>
        <v>0</v>
      </c>
      <c r="K17" s="204"/>
      <c r="L17" s="204"/>
      <c r="M17" s="204"/>
      <c r="N17" s="205"/>
      <c r="O17" s="205"/>
      <c r="P17" s="205"/>
      <c r="Q17" s="9"/>
    </row>
    <row r="18" spans="1:17" ht="13.8" x14ac:dyDescent="0.25">
      <c r="A18" s="14"/>
      <c r="B18" s="178" t="s">
        <v>22</v>
      </c>
      <c r="C18" s="178"/>
      <c r="D18" s="178"/>
      <c r="E18" s="15"/>
      <c r="F18" s="178" t="s">
        <v>23</v>
      </c>
      <c r="G18" s="178"/>
      <c r="H18" s="178"/>
      <c r="I18" s="99"/>
      <c r="J18" s="179" t="s">
        <v>24</v>
      </c>
      <c r="K18" s="179"/>
      <c r="L18" s="206"/>
      <c r="M18" s="15"/>
      <c r="N18" s="16"/>
      <c r="O18" s="16"/>
      <c r="P18" s="16"/>
      <c r="Q18" s="9"/>
    </row>
    <row r="19" spans="1:17" ht="13.8" x14ac:dyDescent="0.25">
      <c r="A19" s="8"/>
      <c r="B19" s="190">
        <f>IF(B17-F17&lt;0,"0",(B17-F17))</f>
        <v>0</v>
      </c>
      <c r="C19" s="190"/>
      <c r="D19" s="190"/>
      <c r="E19" s="92" t="s">
        <v>8</v>
      </c>
      <c r="F19" s="191">
        <f>F10</f>
        <v>0</v>
      </c>
      <c r="G19" s="192"/>
      <c r="H19" s="192"/>
      <c r="I19" s="92" t="s">
        <v>14</v>
      </c>
      <c r="J19" s="12">
        <v>1000</v>
      </c>
      <c r="K19" s="13"/>
      <c r="L19" s="175" t="s">
        <v>9</v>
      </c>
      <c r="M19" s="186"/>
      <c r="N19" s="177">
        <f>IF(B17-F17&lt;0,"0",(B19*F19/J19))</f>
        <v>0</v>
      </c>
      <c r="O19" s="177"/>
      <c r="P19" s="177"/>
      <c r="Q19" s="9"/>
    </row>
    <row r="20" spans="1:17" ht="13.8" x14ac:dyDescent="0.25">
      <c r="A20" s="8"/>
      <c r="B20" s="178" t="s">
        <v>25</v>
      </c>
      <c r="C20" s="178"/>
      <c r="D20" s="178"/>
      <c r="E20" s="15"/>
      <c r="F20" s="179" t="s">
        <v>16</v>
      </c>
      <c r="G20" s="186"/>
      <c r="H20" s="186"/>
      <c r="I20" s="15"/>
      <c r="J20" s="15"/>
      <c r="K20" s="16"/>
      <c r="L20" s="15"/>
      <c r="M20" s="15"/>
      <c r="N20" s="15"/>
      <c r="O20" s="15"/>
      <c r="P20" s="15"/>
      <c r="Q20" s="9"/>
    </row>
    <row r="21" spans="1:17" ht="13.8" x14ac:dyDescent="0.25">
      <c r="A21" s="8" t="s">
        <v>26</v>
      </c>
      <c r="B21" s="193" t="s">
        <v>27</v>
      </c>
      <c r="C21" s="193"/>
      <c r="D21" s="193"/>
      <c r="E21" s="193"/>
      <c r="F21" s="193"/>
      <c r="G21" s="193"/>
      <c r="H21" s="193"/>
      <c r="I21" s="193"/>
      <c r="J21" s="84" t="s">
        <v>28</v>
      </c>
      <c r="K21" s="19"/>
      <c r="L21" s="175" t="s">
        <v>9</v>
      </c>
      <c r="M21" s="186"/>
      <c r="N21" s="177">
        <f>IF(N17&lt;0,(N7+N10),(N7+N10+N13+N19))</f>
        <v>0</v>
      </c>
      <c r="O21" s="177"/>
      <c r="P21" s="177"/>
      <c r="Q21" s="9"/>
    </row>
    <row r="22" spans="1:17" ht="2.4" customHeight="1" x14ac:dyDescent="0.25">
      <c r="A22" s="20"/>
      <c r="B22" s="21"/>
      <c r="C22" s="21"/>
      <c r="D22" s="21"/>
      <c r="E22" s="21"/>
      <c r="F22" s="21"/>
      <c r="G22" s="21"/>
      <c r="H22" s="21"/>
      <c r="I22" s="21"/>
      <c r="J22" s="21"/>
      <c r="K22" s="21"/>
      <c r="L22" s="21"/>
      <c r="M22" s="21"/>
      <c r="N22" s="21"/>
      <c r="O22" s="21"/>
      <c r="P22" s="21"/>
      <c r="Q22" s="22"/>
    </row>
    <row r="23" spans="1:17" ht="4.95" customHeight="1" x14ac:dyDescent="0.25">
      <c r="A23" s="102"/>
      <c r="B23" s="102"/>
      <c r="C23" s="102"/>
      <c r="D23" s="102"/>
      <c r="E23" s="102"/>
      <c r="F23" s="102"/>
      <c r="G23" s="102"/>
      <c r="H23" s="102"/>
      <c r="I23" s="102"/>
      <c r="J23" s="102"/>
      <c r="K23" s="102"/>
      <c r="L23" s="102"/>
      <c r="M23" s="102"/>
      <c r="N23" s="102"/>
      <c r="O23" s="102"/>
      <c r="P23" s="102"/>
      <c r="Q23" s="102"/>
    </row>
    <row r="24" spans="1:17" ht="13.8" x14ac:dyDescent="0.25">
      <c r="A24" s="207" t="s">
        <v>29</v>
      </c>
      <c r="B24" s="181"/>
      <c r="C24" s="181"/>
      <c r="D24" s="181"/>
      <c r="E24" s="181"/>
      <c r="F24" s="181"/>
      <c r="G24" s="181"/>
      <c r="H24" s="181"/>
      <c r="I24" s="181"/>
      <c r="J24" s="181"/>
      <c r="K24" s="181"/>
      <c r="L24" s="181"/>
      <c r="M24" s="181"/>
      <c r="N24" s="181"/>
      <c r="O24" s="181"/>
      <c r="P24" s="181"/>
      <c r="Q24" s="182"/>
    </row>
    <row r="25" spans="1:17" ht="4.95" customHeight="1" x14ac:dyDescent="0.25">
      <c r="A25" s="103"/>
      <c r="B25" s="107"/>
      <c r="C25" s="107"/>
      <c r="D25" s="107"/>
      <c r="E25" s="107"/>
      <c r="F25" s="107"/>
      <c r="G25" s="107"/>
      <c r="H25" s="107"/>
      <c r="I25" s="107"/>
      <c r="J25" s="107"/>
      <c r="K25" s="107"/>
      <c r="L25" s="107"/>
      <c r="M25" s="107"/>
      <c r="N25" s="107"/>
      <c r="O25" s="107"/>
      <c r="P25" s="107"/>
      <c r="Q25" s="108"/>
    </row>
    <row r="26" spans="1:17" ht="27.6" x14ac:dyDescent="0.25">
      <c r="A26" s="7" t="s">
        <v>30</v>
      </c>
      <c r="B26" s="169" t="s">
        <v>31</v>
      </c>
      <c r="C26" s="169"/>
      <c r="D26" s="169"/>
      <c r="E26" s="169"/>
      <c r="F26" s="169"/>
      <c r="G26" s="169"/>
      <c r="H26" s="169"/>
      <c r="I26" s="169"/>
      <c r="J26" s="169"/>
      <c r="K26" s="169"/>
      <c r="L26" s="169"/>
      <c r="M26" s="169"/>
      <c r="N26" s="169"/>
      <c r="O26" s="169"/>
      <c r="P26" s="169"/>
      <c r="Q26" s="171"/>
    </row>
    <row r="27" spans="1:17" ht="4.2" customHeight="1" x14ac:dyDescent="0.25">
      <c r="A27" s="7"/>
      <c r="B27" s="107"/>
      <c r="C27" s="107"/>
      <c r="D27" s="107"/>
      <c r="E27" s="107"/>
      <c r="F27" s="107"/>
      <c r="G27" s="107"/>
      <c r="H27" s="107"/>
      <c r="I27" s="107"/>
      <c r="J27" s="107"/>
      <c r="K27" s="107"/>
      <c r="L27" s="107"/>
      <c r="M27" s="107"/>
      <c r="N27" s="107"/>
      <c r="O27" s="107"/>
      <c r="P27" s="107"/>
      <c r="Q27" s="108"/>
    </row>
    <row r="28" spans="1:17" ht="15.6" customHeight="1" x14ac:dyDescent="0.25">
      <c r="A28" s="8"/>
      <c r="B28" s="177">
        <f>SUM(N21)</f>
        <v>0</v>
      </c>
      <c r="C28" s="177"/>
      <c r="D28" s="177"/>
      <c r="E28" s="92" t="s">
        <v>14</v>
      </c>
      <c r="F28" s="208"/>
      <c r="G28" s="209"/>
      <c r="H28" s="209"/>
      <c r="I28" s="92" t="s">
        <v>8</v>
      </c>
      <c r="J28" s="12">
        <v>1000</v>
      </c>
      <c r="K28" s="13"/>
      <c r="L28" s="175" t="s">
        <v>9</v>
      </c>
      <c r="M28" s="186"/>
      <c r="N28" s="210" t="e">
        <f>(B28/F28*1000)</f>
        <v>#DIV/0!</v>
      </c>
      <c r="O28" s="210"/>
      <c r="P28" s="210"/>
      <c r="Q28" s="17"/>
    </row>
    <row r="29" spans="1:17" x14ac:dyDescent="0.25">
      <c r="A29" s="14"/>
      <c r="B29" s="178" t="s">
        <v>32</v>
      </c>
      <c r="C29" s="178"/>
      <c r="D29" s="178"/>
      <c r="E29" s="15"/>
      <c r="F29" s="74" t="s">
        <v>33</v>
      </c>
      <c r="G29" s="75"/>
      <c r="H29" s="75"/>
      <c r="I29" s="109"/>
      <c r="J29" s="99"/>
      <c r="K29" s="99"/>
      <c r="L29" s="99"/>
      <c r="M29" s="15"/>
      <c r="N29" s="179"/>
      <c r="O29" s="179"/>
      <c r="P29" s="179"/>
      <c r="Q29" s="23"/>
    </row>
    <row r="30" spans="1:17" ht="13.8" x14ac:dyDescent="0.25">
      <c r="A30" s="7" t="s">
        <v>34</v>
      </c>
      <c r="B30" s="169" t="s">
        <v>35</v>
      </c>
      <c r="C30" s="169"/>
      <c r="D30" s="169"/>
      <c r="E30" s="169"/>
      <c r="F30" s="169"/>
      <c r="G30" s="169"/>
      <c r="H30" s="169"/>
      <c r="I30" s="169"/>
      <c r="J30" s="169"/>
      <c r="K30" s="169"/>
      <c r="L30" s="169"/>
      <c r="M30" s="169"/>
      <c r="N30" s="169"/>
      <c r="O30" s="169"/>
      <c r="P30" s="169"/>
      <c r="Q30" s="171"/>
    </row>
    <row r="31" spans="1:17" ht="13.8" x14ac:dyDescent="0.25">
      <c r="A31" s="8"/>
      <c r="B31" s="172"/>
      <c r="C31" s="172"/>
      <c r="D31" s="172"/>
      <c r="E31" s="92" t="s">
        <v>8</v>
      </c>
      <c r="F31" s="210" t="e">
        <f>SUM(N28)</f>
        <v>#DIV/0!</v>
      </c>
      <c r="G31" s="192"/>
      <c r="H31" s="192"/>
      <c r="I31" s="92" t="s">
        <v>14</v>
      </c>
      <c r="J31" s="12">
        <v>1000</v>
      </c>
      <c r="K31" s="13"/>
      <c r="L31" s="175" t="s">
        <v>9</v>
      </c>
      <c r="M31" s="186"/>
      <c r="N31" s="177" t="str">
        <f>IF(ISBLANK(B31),"0",(B31*F31/1000))</f>
        <v>0</v>
      </c>
      <c r="O31" s="177"/>
      <c r="P31" s="177"/>
      <c r="Q31" s="9"/>
    </row>
    <row r="32" spans="1:17" x14ac:dyDescent="0.25">
      <c r="A32" s="14"/>
      <c r="B32" s="178" t="s">
        <v>36</v>
      </c>
      <c r="C32" s="178"/>
      <c r="D32" s="178"/>
      <c r="E32" s="15"/>
      <c r="F32" s="179" t="s">
        <v>37</v>
      </c>
      <c r="G32" s="206"/>
      <c r="H32" s="206"/>
      <c r="I32" s="15"/>
      <c r="J32" s="15"/>
      <c r="K32" s="15"/>
      <c r="L32" s="15"/>
      <c r="M32" s="15"/>
      <c r="N32" s="15"/>
      <c r="O32" s="15"/>
      <c r="P32" s="15"/>
      <c r="Q32" s="23"/>
    </row>
    <row r="33" spans="1:17" ht="13.8" x14ac:dyDescent="0.25">
      <c r="A33" s="8" t="s">
        <v>38</v>
      </c>
      <c r="B33" s="193" t="s">
        <v>39</v>
      </c>
      <c r="C33" s="211"/>
      <c r="D33" s="211"/>
      <c r="E33" s="211"/>
      <c r="F33" s="211"/>
      <c r="G33" s="211"/>
      <c r="H33" s="211"/>
      <c r="I33" s="211"/>
      <c r="J33" s="212"/>
      <c r="K33" s="85" t="s">
        <v>40</v>
      </c>
      <c r="L33" s="175" t="s">
        <v>9</v>
      </c>
      <c r="M33" s="186"/>
      <c r="N33" s="177">
        <f>IF(F28&lt;0,(N21),(N21+N31))</f>
        <v>0</v>
      </c>
      <c r="O33" s="177"/>
      <c r="P33" s="177"/>
      <c r="Q33" s="9"/>
    </row>
    <row r="34" spans="1:17" ht="4.2" customHeight="1" x14ac:dyDescent="0.25">
      <c r="A34" s="20"/>
      <c r="B34" s="117"/>
      <c r="C34" s="117"/>
      <c r="D34" s="117"/>
      <c r="E34" s="117"/>
      <c r="F34" s="117"/>
      <c r="G34" s="117"/>
      <c r="H34" s="117"/>
      <c r="I34" s="117"/>
      <c r="J34" s="117"/>
      <c r="K34" s="117"/>
      <c r="L34" s="21"/>
      <c r="M34" s="21"/>
      <c r="N34" s="21"/>
      <c r="O34" s="21"/>
      <c r="P34" s="21"/>
      <c r="Q34" s="22"/>
    </row>
    <row r="35" spans="1:17" ht="7.2" customHeight="1" x14ac:dyDescent="0.25">
      <c r="A35" s="102"/>
      <c r="B35" s="102"/>
      <c r="C35" s="102"/>
      <c r="D35" s="102"/>
      <c r="E35" s="102"/>
      <c r="F35" s="102"/>
      <c r="G35" s="102"/>
      <c r="H35" s="102"/>
      <c r="I35" s="102"/>
      <c r="J35" s="102"/>
      <c r="K35" s="102"/>
      <c r="L35" s="102"/>
      <c r="M35" s="102"/>
      <c r="N35" s="102"/>
      <c r="O35" s="102"/>
      <c r="P35" s="102"/>
      <c r="Q35" s="102"/>
    </row>
    <row r="36" spans="1:17" ht="13.8" x14ac:dyDescent="0.25">
      <c r="A36" s="24" t="s">
        <v>41</v>
      </c>
      <c r="B36" s="213" t="s">
        <v>42</v>
      </c>
      <c r="C36" s="213"/>
      <c r="D36" s="213"/>
      <c r="E36" s="213"/>
      <c r="F36" s="213"/>
      <c r="G36" s="213"/>
      <c r="H36" s="213"/>
      <c r="I36" s="213"/>
      <c r="J36" s="213"/>
      <c r="K36" s="213"/>
      <c r="L36" s="213"/>
      <c r="M36" s="213"/>
      <c r="N36" s="214"/>
      <c r="O36" s="214"/>
      <c r="P36" s="214"/>
      <c r="Q36" s="25"/>
    </row>
    <row r="37" spans="1:17" ht="13.8" x14ac:dyDescent="0.25">
      <c r="A37" s="8"/>
      <c r="B37" s="15" t="s">
        <v>43</v>
      </c>
      <c r="C37" s="15"/>
      <c r="D37" s="15"/>
      <c r="E37" s="15"/>
      <c r="F37" s="15"/>
      <c r="G37" s="15"/>
      <c r="H37" s="15"/>
      <c r="I37" s="15"/>
      <c r="J37" s="15"/>
      <c r="K37" s="15"/>
      <c r="L37" s="109"/>
      <c r="M37" s="109"/>
      <c r="N37" s="26"/>
      <c r="O37" s="26"/>
      <c r="P37" s="26"/>
      <c r="Q37" s="23"/>
    </row>
    <row r="38" spans="1:17" ht="13.8" x14ac:dyDescent="0.25">
      <c r="A38" s="8"/>
      <c r="B38" s="215"/>
      <c r="C38" s="215"/>
      <c r="D38" s="92" t="s">
        <v>21</v>
      </c>
      <c r="E38" s="215"/>
      <c r="F38" s="215"/>
      <c r="G38" s="92" t="s">
        <v>21</v>
      </c>
      <c r="H38" s="215"/>
      <c r="I38" s="215"/>
      <c r="J38" s="92" t="s">
        <v>44</v>
      </c>
      <c r="K38" s="216"/>
      <c r="L38" s="216"/>
      <c r="M38" s="27" t="s">
        <v>45</v>
      </c>
      <c r="N38" s="131">
        <f>B38-E38-H38+K38</f>
        <v>0</v>
      </c>
      <c r="O38" s="133"/>
      <c r="P38" s="133"/>
      <c r="Q38" s="9"/>
    </row>
    <row r="39" spans="1:17" ht="13.8" x14ac:dyDescent="0.25">
      <c r="A39" s="8"/>
      <c r="B39" s="179" t="s">
        <v>46</v>
      </c>
      <c r="C39" s="179"/>
      <c r="D39" s="95"/>
      <c r="E39" s="178" t="s">
        <v>47</v>
      </c>
      <c r="F39" s="178"/>
      <c r="G39" s="95"/>
      <c r="H39" s="178" t="s">
        <v>48</v>
      </c>
      <c r="I39" s="178"/>
      <c r="J39" s="179" t="s">
        <v>49</v>
      </c>
      <c r="K39" s="179"/>
      <c r="L39" s="179"/>
      <c r="M39" s="179"/>
      <c r="N39" s="217" t="s">
        <v>50</v>
      </c>
      <c r="O39" s="217"/>
      <c r="P39" s="217"/>
      <c r="Q39" s="9"/>
    </row>
    <row r="40" spans="1:17" ht="13.8" x14ac:dyDescent="0.25">
      <c r="A40" s="8"/>
      <c r="B40" s="190">
        <f>F28+B31</f>
        <v>0</v>
      </c>
      <c r="C40" s="190"/>
      <c r="D40" s="190"/>
      <c r="E40" s="18" t="s">
        <v>8</v>
      </c>
      <c r="F40" s="210">
        <f>N38</f>
        <v>0</v>
      </c>
      <c r="G40" s="192"/>
      <c r="H40" s="192"/>
      <c r="I40" s="92" t="s">
        <v>14</v>
      </c>
      <c r="J40" s="12">
        <v>1000</v>
      </c>
      <c r="K40" s="13"/>
      <c r="L40" s="175" t="s">
        <v>9</v>
      </c>
      <c r="M40" s="186"/>
      <c r="N40" s="177">
        <f>(B40*F40/1000)</f>
        <v>0</v>
      </c>
      <c r="O40" s="177"/>
      <c r="P40" s="177"/>
      <c r="Q40" s="9"/>
    </row>
    <row r="41" spans="1:17" x14ac:dyDescent="0.25">
      <c r="A41" s="28"/>
      <c r="B41" s="223" t="s">
        <v>51</v>
      </c>
      <c r="C41" s="223"/>
      <c r="D41" s="223"/>
      <c r="E41" s="29"/>
      <c r="F41" s="129" t="s">
        <v>50</v>
      </c>
      <c r="G41" s="224"/>
      <c r="H41" s="224"/>
      <c r="I41" s="29"/>
      <c r="J41" s="29"/>
      <c r="K41" s="29"/>
      <c r="L41" s="29"/>
      <c r="M41" s="29"/>
      <c r="N41" s="223" t="s">
        <v>52</v>
      </c>
      <c r="O41" s="223"/>
      <c r="P41" s="223"/>
      <c r="Q41" s="30"/>
    </row>
    <row r="42" spans="1:17" ht="1.95" customHeight="1" x14ac:dyDescent="0.25">
      <c r="A42" s="102"/>
      <c r="B42" s="94"/>
      <c r="C42" s="94"/>
      <c r="D42" s="94"/>
      <c r="E42" s="94"/>
      <c r="F42" s="94"/>
      <c r="G42" s="94"/>
      <c r="H42" s="94"/>
      <c r="I42" s="94"/>
      <c r="J42" s="94"/>
      <c r="K42" s="94"/>
      <c r="L42" s="94"/>
      <c r="M42" s="94"/>
      <c r="N42" s="102"/>
      <c r="O42" s="102"/>
      <c r="P42" s="102"/>
      <c r="Q42" s="102"/>
    </row>
    <row r="43" spans="1:17" ht="7.2" customHeight="1" x14ac:dyDescent="0.25">
      <c r="A43" s="102"/>
      <c r="B43" s="218"/>
      <c r="C43" s="218"/>
      <c r="D43" s="218"/>
      <c r="E43" s="218"/>
      <c r="F43" s="218"/>
      <c r="G43" s="218"/>
      <c r="H43" s="218"/>
      <c r="I43" s="218"/>
      <c r="J43" s="218"/>
      <c r="K43" s="218"/>
      <c r="L43" s="218"/>
      <c r="M43" s="218"/>
      <c r="N43" s="102"/>
      <c r="O43" s="102"/>
      <c r="P43" s="102"/>
      <c r="Q43" s="102"/>
    </row>
    <row r="44" spans="1:17" ht="13.8" x14ac:dyDescent="0.25">
      <c r="A44" s="24" t="s">
        <v>53</v>
      </c>
      <c r="B44" s="213" t="s">
        <v>54</v>
      </c>
      <c r="C44" s="219"/>
      <c r="D44" s="219"/>
      <c r="E44" s="219"/>
      <c r="F44" s="219"/>
      <c r="G44" s="219"/>
      <c r="H44" s="219"/>
      <c r="I44" s="219"/>
      <c r="J44" s="219"/>
      <c r="K44" s="118"/>
      <c r="L44" s="220" t="s">
        <v>9</v>
      </c>
      <c r="M44" s="221"/>
      <c r="N44" s="222">
        <f>MIN(N33,N40)</f>
        <v>0</v>
      </c>
      <c r="O44" s="222"/>
      <c r="P44" s="222"/>
      <c r="Q44" s="25"/>
    </row>
    <row r="45" spans="1:17" ht="13.2" customHeight="1" x14ac:dyDescent="0.25">
      <c r="A45" s="8"/>
      <c r="B45" s="102"/>
      <c r="C45" s="102"/>
      <c r="D45" s="102"/>
      <c r="E45" s="102"/>
      <c r="F45" s="102"/>
      <c r="G45" s="102"/>
      <c r="H45" s="102"/>
      <c r="I45" s="102"/>
      <c r="J45" s="102"/>
      <c r="K45" s="102"/>
      <c r="L45" s="102"/>
      <c r="M45" s="102"/>
      <c r="N45" s="102"/>
      <c r="O45" s="102"/>
      <c r="P45" s="102"/>
      <c r="Q45" s="9"/>
    </row>
    <row r="46" spans="1:17" ht="13.95" customHeight="1" x14ac:dyDescent="0.25">
      <c r="A46" s="8" t="s">
        <v>55</v>
      </c>
      <c r="B46" s="169" t="s">
        <v>56</v>
      </c>
      <c r="C46" s="169"/>
      <c r="D46" s="169"/>
      <c r="E46" s="169"/>
      <c r="F46" s="169"/>
      <c r="G46" s="169"/>
      <c r="H46" s="169"/>
      <c r="I46" s="169"/>
      <c r="J46" s="169"/>
      <c r="K46" s="169"/>
      <c r="L46" s="175" t="s">
        <v>9</v>
      </c>
      <c r="M46" s="186"/>
      <c r="N46" s="132">
        <f>MAX(MIN(N40,(N33-N13)),E7)</f>
        <v>0</v>
      </c>
      <c r="O46" s="133"/>
      <c r="P46" s="133"/>
      <c r="Q46" s="9"/>
    </row>
    <row r="47" spans="1:17" ht="13.2" customHeight="1" x14ac:dyDescent="0.25">
      <c r="A47" s="20"/>
      <c r="B47" s="225"/>
      <c r="C47" s="225"/>
      <c r="D47" s="225"/>
      <c r="E47" s="225"/>
      <c r="F47" s="225"/>
      <c r="G47" s="225"/>
      <c r="H47" s="225"/>
      <c r="I47" s="225"/>
      <c r="J47" s="225"/>
      <c r="K47" s="225"/>
      <c r="L47" s="21"/>
      <c r="M47" s="21"/>
      <c r="N47" s="21"/>
      <c r="O47" s="21"/>
      <c r="P47" s="21"/>
      <c r="Q47" s="22"/>
    </row>
    <row r="48" spans="1:17" ht="7.2" customHeight="1" x14ac:dyDescent="0.25">
      <c r="A48" s="102"/>
      <c r="B48" s="102"/>
      <c r="C48" s="102"/>
      <c r="D48" s="102"/>
      <c r="E48" s="94"/>
      <c r="F48" s="94"/>
      <c r="G48" s="94"/>
      <c r="H48" s="94"/>
      <c r="I48" s="94"/>
      <c r="J48" s="94"/>
      <c r="K48" s="94"/>
      <c r="L48" s="94"/>
      <c r="M48" s="94"/>
      <c r="N48" s="32"/>
      <c r="O48" s="32"/>
      <c r="P48" s="32"/>
      <c r="Q48" s="102"/>
    </row>
    <row r="49" spans="1:17" ht="13.8" x14ac:dyDescent="0.25">
      <c r="A49" s="81" t="s">
        <v>57</v>
      </c>
      <c r="B49" s="213" t="s">
        <v>58</v>
      </c>
      <c r="C49" s="213"/>
      <c r="D49" s="213"/>
      <c r="E49" s="213"/>
      <c r="F49" s="213"/>
      <c r="G49" s="213"/>
      <c r="H49" s="213"/>
      <c r="I49" s="213"/>
      <c r="J49" s="213"/>
      <c r="K49" s="213"/>
      <c r="L49" s="213"/>
      <c r="M49" s="213"/>
      <c r="N49" s="101"/>
      <c r="O49" s="101"/>
      <c r="P49" s="101"/>
      <c r="Q49" s="33"/>
    </row>
    <row r="50" spans="1:17" ht="13.8" x14ac:dyDescent="0.25">
      <c r="A50" s="8"/>
      <c r="B50" s="193" t="s">
        <v>59</v>
      </c>
      <c r="C50" s="193"/>
      <c r="D50" s="193"/>
      <c r="E50" s="193"/>
      <c r="F50" s="193"/>
      <c r="G50" s="193"/>
      <c r="H50" s="193"/>
      <c r="I50" s="193"/>
      <c r="J50" s="193"/>
      <c r="K50" s="193"/>
      <c r="L50" s="193"/>
      <c r="M50" s="95"/>
      <c r="N50" s="34"/>
      <c r="O50" s="34"/>
      <c r="P50" s="34"/>
      <c r="Q50" s="9"/>
    </row>
    <row r="51" spans="1:17" ht="13.8" x14ac:dyDescent="0.25">
      <c r="A51" s="8"/>
      <c r="B51" s="193" t="s">
        <v>60</v>
      </c>
      <c r="C51" s="193"/>
      <c r="D51" s="193"/>
      <c r="E51" s="193"/>
      <c r="F51" s="193"/>
      <c r="G51" s="193"/>
      <c r="H51" s="193"/>
      <c r="I51" s="193"/>
      <c r="J51" s="193"/>
      <c r="K51" s="193"/>
      <c r="L51" s="193"/>
      <c r="M51" s="95"/>
      <c r="N51" s="226">
        <f>B40</f>
        <v>0</v>
      </c>
      <c r="O51" s="226"/>
      <c r="P51" s="226"/>
      <c r="Q51" s="9"/>
    </row>
    <row r="52" spans="1:17" ht="13.8" x14ac:dyDescent="0.25">
      <c r="A52" s="8"/>
      <c r="B52" s="193" t="s">
        <v>61</v>
      </c>
      <c r="C52" s="193"/>
      <c r="D52" s="193"/>
      <c r="E52" s="193"/>
      <c r="F52" s="193"/>
      <c r="G52" s="193"/>
      <c r="H52" s="193"/>
      <c r="I52" s="193"/>
      <c r="J52" s="193"/>
      <c r="K52" s="193"/>
      <c r="L52" s="193"/>
      <c r="M52" s="95"/>
      <c r="N52" s="34"/>
      <c r="O52" s="34"/>
      <c r="P52" s="34"/>
      <c r="Q52" s="9"/>
    </row>
    <row r="53" spans="1:17" ht="13.8" x14ac:dyDescent="0.25">
      <c r="A53" s="8"/>
      <c r="B53" s="193" t="s">
        <v>62</v>
      </c>
      <c r="C53" s="193"/>
      <c r="D53" s="193"/>
      <c r="E53" s="193"/>
      <c r="F53" s="193"/>
      <c r="G53" s="193"/>
      <c r="H53" s="193"/>
      <c r="I53" s="193"/>
      <c r="J53" s="193"/>
      <c r="K53" s="193"/>
      <c r="L53" s="193"/>
      <c r="M53" s="95"/>
      <c r="N53" s="208"/>
      <c r="O53" s="208"/>
      <c r="P53" s="208"/>
      <c r="Q53" s="9"/>
    </row>
    <row r="54" spans="1:17" ht="13.8" x14ac:dyDescent="0.25">
      <c r="A54" s="8"/>
      <c r="B54" s="193" t="s">
        <v>63</v>
      </c>
      <c r="C54" s="193"/>
      <c r="D54" s="193"/>
      <c r="E54" s="193"/>
      <c r="F54" s="193"/>
      <c r="G54" s="193"/>
      <c r="H54" s="193"/>
      <c r="I54" s="193"/>
      <c r="J54" s="193"/>
      <c r="K54" s="95"/>
      <c r="L54" s="95"/>
      <c r="M54" s="95"/>
      <c r="N54" s="172"/>
      <c r="O54" s="172"/>
      <c r="P54" s="172"/>
      <c r="Q54" s="9"/>
    </row>
    <row r="55" spans="1:17" ht="13.8" x14ac:dyDescent="0.25">
      <c r="A55" s="8"/>
      <c r="B55" s="193" t="s">
        <v>64</v>
      </c>
      <c r="C55" s="193"/>
      <c r="D55" s="193"/>
      <c r="E55" s="193"/>
      <c r="F55" s="193"/>
      <c r="G55" s="193"/>
      <c r="H55" s="193"/>
      <c r="I55" s="193"/>
      <c r="J55" s="193"/>
      <c r="K55" s="193" t="s">
        <v>65</v>
      </c>
      <c r="L55" s="193"/>
      <c r="M55" s="95"/>
      <c r="N55" s="226">
        <f>(N51-N53+N54)</f>
        <v>0</v>
      </c>
      <c r="O55" s="226"/>
      <c r="P55" s="226"/>
      <c r="Q55" s="9"/>
    </row>
    <row r="56" spans="1:17" ht="6" customHeight="1" x14ac:dyDescent="0.25">
      <c r="A56" s="20"/>
      <c r="B56" s="21"/>
      <c r="C56" s="21"/>
      <c r="D56" s="21"/>
      <c r="E56" s="21"/>
      <c r="F56" s="21"/>
      <c r="G56" s="21"/>
      <c r="H56" s="21"/>
      <c r="I56" s="21"/>
      <c r="J56" s="21"/>
      <c r="K56" s="21"/>
      <c r="L56" s="21"/>
      <c r="M56" s="21"/>
      <c r="N56" s="21"/>
      <c r="O56" s="21"/>
      <c r="P56" s="21"/>
      <c r="Q56" s="22"/>
    </row>
    <row r="57" spans="1:17" ht="7.95" customHeight="1" x14ac:dyDescent="0.25">
      <c r="A57" s="102"/>
      <c r="B57" s="102"/>
      <c r="C57" s="102"/>
      <c r="D57" s="102"/>
      <c r="E57" s="102"/>
      <c r="F57" s="102"/>
      <c r="G57" s="102"/>
      <c r="H57" s="102"/>
      <c r="I57" s="102"/>
      <c r="J57" s="102"/>
      <c r="K57" s="102"/>
      <c r="L57" s="102"/>
      <c r="M57" s="102"/>
      <c r="N57" s="102"/>
      <c r="O57" s="102"/>
      <c r="P57" s="102"/>
      <c r="Q57" s="102"/>
    </row>
    <row r="58" spans="1:17" ht="13.8" x14ac:dyDescent="0.25">
      <c r="A58" s="35" t="s">
        <v>66</v>
      </c>
      <c r="B58" s="96"/>
      <c r="C58" s="96"/>
      <c r="D58" s="96"/>
      <c r="E58" s="96"/>
      <c r="F58" s="96"/>
      <c r="G58" s="31"/>
      <c r="H58" s="31"/>
      <c r="I58" s="31"/>
      <c r="J58" s="31"/>
      <c r="K58" s="31"/>
      <c r="L58" s="31"/>
      <c r="M58" s="31"/>
      <c r="N58" s="31"/>
      <c r="O58" s="31"/>
      <c r="P58" s="31"/>
      <c r="Q58" s="25"/>
    </row>
    <row r="59" spans="1:17" ht="13.8" x14ac:dyDescent="0.25">
      <c r="A59" s="8"/>
      <c r="B59" s="227"/>
      <c r="C59" s="227"/>
      <c r="D59" s="227"/>
      <c r="E59" s="92" t="s">
        <v>14</v>
      </c>
      <c r="F59" s="226">
        <f>SUM(N55)</f>
        <v>0</v>
      </c>
      <c r="G59" s="226"/>
      <c r="H59" s="226"/>
      <c r="I59" s="18" t="s">
        <v>8</v>
      </c>
      <c r="J59" s="12">
        <v>1000</v>
      </c>
      <c r="K59" s="13"/>
      <c r="L59" s="175" t="s">
        <v>9</v>
      </c>
      <c r="M59" s="228"/>
      <c r="N59" s="210" t="e">
        <f>(B59/F59*1000)</f>
        <v>#DIV/0!</v>
      </c>
      <c r="O59" s="210"/>
      <c r="P59" s="210"/>
      <c r="Q59" s="9"/>
    </row>
    <row r="60" spans="1:17" x14ac:dyDescent="0.25">
      <c r="A60" s="14"/>
      <c r="B60" s="179" t="s">
        <v>67</v>
      </c>
      <c r="C60" s="179"/>
      <c r="D60" s="179"/>
      <c r="E60" s="99"/>
      <c r="F60" s="178" t="s">
        <v>68</v>
      </c>
      <c r="G60" s="178"/>
      <c r="H60" s="178"/>
      <c r="I60" s="99"/>
      <c r="J60" s="99"/>
      <c r="K60" s="99"/>
      <c r="L60" s="99"/>
      <c r="M60" s="15"/>
      <c r="N60" s="15"/>
      <c r="O60" s="15"/>
      <c r="P60" s="15"/>
      <c r="Q60" s="23"/>
    </row>
    <row r="61" spans="1:17" ht="13.8" x14ac:dyDescent="0.25">
      <c r="A61" s="36" t="s">
        <v>69</v>
      </c>
      <c r="B61" s="27"/>
      <c r="C61" s="27"/>
      <c r="D61" s="27"/>
      <c r="E61" s="27"/>
      <c r="F61" s="27"/>
      <c r="G61" s="102"/>
      <c r="H61" s="102"/>
      <c r="I61" s="102"/>
      <c r="J61" s="102"/>
      <c r="K61" s="102"/>
      <c r="L61" s="102"/>
      <c r="M61" s="102"/>
      <c r="N61" s="102"/>
      <c r="O61" s="102"/>
      <c r="P61" s="102"/>
      <c r="Q61" s="9"/>
    </row>
    <row r="62" spans="1:17" ht="13.8" hidden="1" x14ac:dyDescent="0.25">
      <c r="A62" s="104"/>
      <c r="B62" s="95"/>
      <c r="C62" s="95"/>
      <c r="D62" s="95"/>
      <c r="E62" s="95"/>
      <c r="F62" s="95"/>
      <c r="G62" s="95"/>
      <c r="H62" s="95"/>
      <c r="I62" s="95"/>
      <c r="J62" s="95"/>
      <c r="K62" s="95"/>
      <c r="L62" s="95"/>
      <c r="M62" s="95"/>
      <c r="N62" s="95"/>
      <c r="O62" s="95"/>
      <c r="P62" s="102"/>
      <c r="Q62" s="9"/>
    </row>
    <row r="63" spans="1:17" ht="13.8" x14ac:dyDescent="0.25">
      <c r="A63" s="8"/>
      <c r="B63" s="227"/>
      <c r="C63" s="227"/>
      <c r="D63" s="227"/>
      <c r="E63" s="92" t="s">
        <v>70</v>
      </c>
      <c r="F63" s="226">
        <f>SUM(N55)</f>
        <v>0</v>
      </c>
      <c r="G63" s="226"/>
      <c r="H63" s="226"/>
      <c r="I63" s="18" t="s">
        <v>8</v>
      </c>
      <c r="J63" s="12">
        <v>1000</v>
      </c>
      <c r="K63" s="13"/>
      <c r="L63" s="175" t="s">
        <v>9</v>
      </c>
      <c r="M63" s="228"/>
      <c r="N63" s="210" t="e">
        <f>(B63/F63*1000)</f>
        <v>#DIV/0!</v>
      </c>
      <c r="O63" s="210"/>
      <c r="P63" s="210"/>
      <c r="Q63" s="9"/>
    </row>
    <row r="64" spans="1:17" x14ac:dyDescent="0.25">
      <c r="A64" s="28"/>
      <c r="B64" s="129" t="s">
        <v>67</v>
      </c>
      <c r="C64" s="129"/>
      <c r="D64" s="129"/>
      <c r="E64" s="93"/>
      <c r="F64" s="223" t="s">
        <v>68</v>
      </c>
      <c r="G64" s="223"/>
      <c r="H64" s="223"/>
      <c r="I64" s="93"/>
      <c r="J64" s="93"/>
      <c r="K64" s="93"/>
      <c r="L64" s="93"/>
      <c r="M64" s="29"/>
      <c r="N64" s="29"/>
      <c r="O64" s="29"/>
      <c r="P64" s="29"/>
      <c r="Q64" s="30"/>
    </row>
    <row r="65" spans="1:17" x14ac:dyDescent="0.25">
      <c r="A65" s="128" t="s">
        <v>140</v>
      </c>
      <c r="B65" s="128"/>
      <c r="C65" s="128"/>
      <c r="D65" s="37"/>
      <c r="E65" s="37"/>
      <c r="F65" s="37"/>
      <c r="G65" s="37"/>
      <c r="H65" s="37"/>
      <c r="I65" s="37"/>
      <c r="J65" s="37"/>
      <c r="K65" s="37"/>
      <c r="L65" s="37"/>
      <c r="M65" s="37"/>
      <c r="N65" s="37"/>
      <c r="O65" s="37"/>
      <c r="P65" s="37" t="s">
        <v>71</v>
      </c>
      <c r="Q65" s="37"/>
    </row>
    <row r="66" spans="1:17" ht="6.6" customHeight="1" x14ac:dyDescent="0.25">
      <c r="A66" s="152"/>
      <c r="B66" s="152"/>
      <c r="C66" s="152"/>
      <c r="D66" s="152"/>
      <c r="E66" s="152"/>
      <c r="F66" s="152"/>
      <c r="G66" s="152"/>
      <c r="H66" s="152"/>
      <c r="I66" s="152"/>
      <c r="J66" s="152"/>
      <c r="K66" s="152"/>
      <c r="L66" s="152"/>
      <c r="M66" s="152"/>
      <c r="N66" s="152"/>
      <c r="O66" s="152"/>
      <c r="P66" s="152"/>
      <c r="Q66" s="152"/>
    </row>
    <row r="67" spans="1:17" ht="24" customHeight="1" x14ac:dyDescent="0.25">
      <c r="A67" s="153" t="s">
        <v>1</v>
      </c>
      <c r="B67" s="153"/>
      <c r="C67" s="153"/>
      <c r="D67" s="154">
        <f>(D3)</f>
        <v>0</v>
      </c>
      <c r="E67" s="154"/>
      <c r="F67" s="154"/>
      <c r="G67" s="155"/>
      <c r="H67" s="155"/>
      <c r="I67" s="1"/>
      <c r="J67" s="38">
        <f>(J3)</f>
        <v>0</v>
      </c>
      <c r="K67" s="156" t="s">
        <v>72</v>
      </c>
      <c r="L67" s="157"/>
      <c r="M67" s="157"/>
      <c r="N67" s="39" t="str">
        <f>(N3)</f>
        <v/>
      </c>
      <c r="O67" s="158" t="s">
        <v>3</v>
      </c>
      <c r="P67" s="159"/>
      <c r="Q67" s="2"/>
    </row>
    <row r="68" spans="1:17" ht="13.8" x14ac:dyDescent="0.25">
      <c r="A68" s="160"/>
      <c r="B68" s="160"/>
      <c r="C68" s="160"/>
      <c r="D68" s="160"/>
      <c r="E68" s="160"/>
      <c r="F68" s="160"/>
      <c r="G68" s="160"/>
      <c r="H68" s="160"/>
      <c r="I68" s="160"/>
      <c r="J68" s="160"/>
      <c r="K68" s="160"/>
      <c r="L68" s="160"/>
      <c r="M68" s="160"/>
      <c r="N68" s="160"/>
      <c r="O68" s="160"/>
      <c r="P68" s="160"/>
      <c r="Q68" s="160"/>
    </row>
    <row r="69" spans="1:17" ht="15" x14ac:dyDescent="0.25">
      <c r="A69" s="142" t="s">
        <v>73</v>
      </c>
      <c r="B69" s="143"/>
      <c r="C69" s="143"/>
      <c r="D69" s="144" t="s">
        <v>74</v>
      </c>
      <c r="E69" s="145"/>
      <c r="F69" s="145"/>
      <c r="G69" s="145"/>
      <c r="H69" s="146"/>
      <c r="I69" s="40"/>
      <c r="J69" s="40"/>
      <c r="K69" s="106"/>
      <c r="L69" s="41"/>
      <c r="M69" s="42"/>
      <c r="N69" s="43"/>
      <c r="O69" s="44"/>
      <c r="P69" s="45"/>
      <c r="Q69" s="46"/>
    </row>
    <row r="70" spans="1:17" ht="1.2" customHeight="1" x14ac:dyDescent="0.25">
      <c r="A70" s="47"/>
      <c r="B70" s="3"/>
      <c r="C70" s="3"/>
      <c r="D70" s="3"/>
      <c r="E70" s="3"/>
      <c r="F70" s="3"/>
      <c r="G70" s="3"/>
      <c r="H70" s="3"/>
      <c r="I70" s="3"/>
      <c r="J70" s="3"/>
      <c r="K70" s="3"/>
      <c r="L70" s="3"/>
      <c r="M70" s="3"/>
      <c r="N70" s="3"/>
      <c r="O70" s="3"/>
      <c r="P70" s="3"/>
      <c r="Q70" s="48"/>
    </row>
    <row r="71" spans="1:17" ht="18" customHeight="1" x14ac:dyDescent="0.3">
      <c r="A71" s="168" t="s">
        <v>75</v>
      </c>
      <c r="B71" s="169"/>
      <c r="C71" s="169"/>
      <c r="D71" s="169"/>
      <c r="E71" s="169"/>
      <c r="F71" s="169"/>
      <c r="G71" s="169"/>
      <c r="H71" s="169"/>
      <c r="I71" s="169"/>
      <c r="J71" s="169"/>
      <c r="K71" s="169"/>
      <c r="L71" s="170" t="s">
        <v>76</v>
      </c>
      <c r="M71" s="170"/>
      <c r="N71" s="170"/>
      <c r="O71" s="49"/>
      <c r="P71" s="49"/>
      <c r="Q71" s="50"/>
    </row>
    <row r="72" spans="1:17" ht="1.95" customHeight="1" x14ac:dyDescent="0.25">
      <c r="A72" s="147"/>
      <c r="B72" s="148"/>
      <c r="C72" s="148"/>
      <c r="D72" s="148"/>
      <c r="E72" s="148"/>
      <c r="F72" s="148"/>
      <c r="G72" s="148"/>
      <c r="H72" s="148"/>
      <c r="I72" s="148"/>
      <c r="J72" s="148"/>
      <c r="K72" s="148"/>
      <c r="L72" s="148"/>
      <c r="M72" s="148"/>
      <c r="N72" s="148"/>
      <c r="O72" s="148"/>
      <c r="P72" s="148"/>
      <c r="Q72" s="149"/>
    </row>
    <row r="73" spans="1:17" ht="13.8" x14ac:dyDescent="0.25">
      <c r="A73" s="168" t="s">
        <v>77</v>
      </c>
      <c r="B73" s="186"/>
      <c r="C73" s="186"/>
      <c r="D73" s="186"/>
      <c r="E73" s="186"/>
      <c r="F73" s="186"/>
      <c r="G73" s="186"/>
      <c r="H73" s="186"/>
      <c r="I73" s="186"/>
      <c r="J73" s="186"/>
      <c r="K73" s="186"/>
      <c r="L73" s="239" t="s">
        <v>78</v>
      </c>
      <c r="M73" s="239"/>
      <c r="N73" s="239"/>
      <c r="O73" s="239"/>
      <c r="P73" s="112"/>
      <c r="Q73" s="50"/>
    </row>
    <row r="74" spans="1:17" ht="1.95" customHeight="1" x14ac:dyDescent="0.25">
      <c r="A74" s="47"/>
      <c r="B74" s="3"/>
      <c r="C74" s="3"/>
      <c r="D74" s="3"/>
      <c r="E74" s="3"/>
      <c r="F74" s="3"/>
      <c r="G74" s="3"/>
      <c r="H74" s="3"/>
      <c r="I74" s="3"/>
      <c r="J74" s="3"/>
      <c r="K74" s="3"/>
      <c r="L74" s="3"/>
      <c r="M74" s="3"/>
      <c r="N74" s="3"/>
      <c r="O74" s="3"/>
      <c r="P74" s="3"/>
      <c r="Q74" s="48"/>
    </row>
    <row r="75" spans="1:17" ht="14.4" x14ac:dyDescent="0.3">
      <c r="A75" s="235" t="s">
        <v>79</v>
      </c>
      <c r="B75" s="236"/>
      <c r="C75" s="236"/>
      <c r="D75" s="236"/>
      <c r="E75" s="236"/>
      <c r="F75" s="240"/>
      <c r="G75" s="240"/>
      <c r="H75" s="240"/>
      <c r="I75" s="115"/>
      <c r="J75" s="197" t="s">
        <v>80</v>
      </c>
      <c r="K75" s="197"/>
      <c r="L75" s="197"/>
      <c r="M75" s="197"/>
      <c r="N75" s="150" t="e">
        <f>H79/E79</f>
        <v>#DIV/0!</v>
      </c>
      <c r="O75" s="151"/>
      <c r="P75" s="151"/>
      <c r="Q75" s="51"/>
    </row>
    <row r="76" spans="1:17" ht="1.95" customHeight="1" x14ac:dyDescent="0.25">
      <c r="A76" s="52"/>
      <c r="B76" s="53"/>
      <c r="C76" s="53"/>
      <c r="D76" s="53"/>
      <c r="E76" s="53"/>
      <c r="F76" s="53"/>
      <c r="G76" s="53"/>
      <c r="H76" s="53"/>
      <c r="I76" s="53"/>
      <c r="J76" s="53"/>
      <c r="K76" s="53"/>
      <c r="L76" s="53"/>
      <c r="M76" s="53"/>
      <c r="N76" s="53"/>
      <c r="O76" s="53"/>
      <c r="P76" s="53"/>
      <c r="Q76" s="54"/>
    </row>
    <row r="77" spans="1:17" ht="7.2" customHeight="1" x14ac:dyDescent="0.25">
      <c r="A77" s="102"/>
      <c r="B77" s="102"/>
      <c r="C77" s="102"/>
      <c r="D77" s="102"/>
      <c r="E77" s="102"/>
      <c r="F77" s="102"/>
      <c r="G77" s="102"/>
      <c r="H77" s="102"/>
      <c r="I77" s="102"/>
      <c r="J77" s="102"/>
      <c r="K77" s="102"/>
      <c r="L77" s="102"/>
      <c r="M77" s="102"/>
      <c r="N77" s="102"/>
      <c r="O77" s="102"/>
      <c r="P77" s="102"/>
      <c r="Q77" s="102"/>
    </row>
    <row r="78" spans="1:17" ht="16.2" customHeight="1" x14ac:dyDescent="0.25">
      <c r="A78" s="4" t="s">
        <v>5</v>
      </c>
      <c r="B78" s="181" t="s">
        <v>81</v>
      </c>
      <c r="C78" s="181"/>
      <c r="D78" s="181"/>
      <c r="E78" s="181"/>
      <c r="F78" s="181"/>
      <c r="G78" s="181"/>
      <c r="H78" s="181"/>
      <c r="I78" s="181"/>
      <c r="J78" s="181"/>
      <c r="K78" s="181"/>
      <c r="L78" s="181"/>
      <c r="M78" s="181"/>
      <c r="N78" s="181"/>
      <c r="O78" s="181"/>
      <c r="P78" s="181"/>
      <c r="Q78" s="182"/>
    </row>
    <row r="79" spans="1:17" ht="13.8" x14ac:dyDescent="0.25">
      <c r="A79" s="8"/>
      <c r="B79" s="102" t="s">
        <v>7</v>
      </c>
      <c r="C79" s="71"/>
      <c r="D79" s="102"/>
      <c r="E79" s="227"/>
      <c r="F79" s="227"/>
      <c r="G79" s="92" t="s">
        <v>44</v>
      </c>
      <c r="H79" s="237"/>
      <c r="I79" s="237"/>
      <c r="J79" s="237"/>
      <c r="K79" s="238"/>
      <c r="L79" s="175" t="s">
        <v>9</v>
      </c>
      <c r="M79" s="186"/>
      <c r="N79" s="234">
        <f>E79+H79</f>
        <v>0</v>
      </c>
      <c r="O79" s="234"/>
      <c r="P79" s="234"/>
      <c r="Q79" s="9"/>
    </row>
    <row r="80" spans="1:17" ht="13.8" x14ac:dyDescent="0.25">
      <c r="A80" s="8"/>
      <c r="B80" s="102"/>
      <c r="C80" s="99"/>
      <c r="D80" s="102"/>
      <c r="E80" s="187" t="s">
        <v>82</v>
      </c>
      <c r="F80" s="187"/>
      <c r="G80" s="94"/>
      <c r="H80" s="229" t="s">
        <v>83</v>
      </c>
      <c r="I80" s="229"/>
      <c r="J80" s="229"/>
      <c r="K80" s="230"/>
      <c r="L80" s="10"/>
      <c r="M80" s="94"/>
      <c r="N80" s="11"/>
      <c r="O80" s="11"/>
      <c r="P80" s="11"/>
      <c r="Q80" s="9"/>
    </row>
    <row r="81" spans="1:17" ht="13.8" x14ac:dyDescent="0.25">
      <c r="A81" s="8"/>
      <c r="B81" s="102" t="s">
        <v>7</v>
      </c>
      <c r="C81" s="58">
        <f>C79</f>
        <v>0</v>
      </c>
      <c r="D81" s="102"/>
      <c r="E81" s="231">
        <f>E79</f>
        <v>0</v>
      </c>
      <c r="F81" s="231"/>
      <c r="G81" s="92" t="s">
        <v>8</v>
      </c>
      <c r="H81" s="232"/>
      <c r="I81" s="232"/>
      <c r="J81" s="232"/>
      <c r="K81" s="233"/>
      <c r="L81" s="175" t="s">
        <v>9</v>
      </c>
      <c r="M81" s="186"/>
      <c r="N81" s="234">
        <f>E81*(100%+H81)</f>
        <v>0</v>
      </c>
      <c r="O81" s="234"/>
      <c r="P81" s="234"/>
      <c r="Q81" s="9"/>
    </row>
    <row r="82" spans="1:17" ht="11.4" customHeight="1" x14ac:dyDescent="0.25">
      <c r="A82" s="8"/>
      <c r="B82" s="102"/>
      <c r="C82" s="99"/>
      <c r="D82" s="102"/>
      <c r="E82" s="187" t="s">
        <v>82</v>
      </c>
      <c r="F82" s="187"/>
      <c r="G82" s="94"/>
      <c r="H82" s="229" t="s">
        <v>84</v>
      </c>
      <c r="I82" s="229"/>
      <c r="J82" s="229"/>
      <c r="K82" s="230"/>
      <c r="L82" s="10"/>
      <c r="M82" s="94"/>
      <c r="N82" s="11"/>
      <c r="O82" s="11"/>
      <c r="P82" s="11"/>
      <c r="Q82" s="9"/>
    </row>
    <row r="83" spans="1:17" ht="13.8" x14ac:dyDescent="0.25">
      <c r="A83" s="8" t="s">
        <v>85</v>
      </c>
      <c r="B83" s="193" t="s">
        <v>86</v>
      </c>
      <c r="C83" s="193"/>
      <c r="D83" s="193"/>
      <c r="E83" s="193"/>
      <c r="F83" s="193"/>
      <c r="G83" s="193"/>
      <c r="H83" s="193"/>
      <c r="I83" s="193"/>
      <c r="J83" s="193"/>
      <c r="K83" s="193"/>
      <c r="L83" s="175" t="s">
        <v>9</v>
      </c>
      <c r="M83" s="186"/>
      <c r="N83" s="241">
        <f>N10</f>
        <v>0</v>
      </c>
      <c r="O83" s="242"/>
      <c r="P83" s="242"/>
      <c r="Q83" s="9"/>
    </row>
    <row r="84" spans="1:17" ht="13.8" x14ac:dyDescent="0.25">
      <c r="A84" s="8" t="s">
        <v>17</v>
      </c>
      <c r="B84" s="193" t="s">
        <v>87</v>
      </c>
      <c r="C84" s="193"/>
      <c r="D84" s="193"/>
      <c r="E84" s="193"/>
      <c r="F84" s="193"/>
      <c r="G84" s="193"/>
      <c r="H84" s="193"/>
      <c r="I84" s="193"/>
      <c r="J84" s="193"/>
      <c r="K84" s="95"/>
      <c r="L84" s="175" t="s">
        <v>9</v>
      </c>
      <c r="M84" s="186"/>
      <c r="N84" s="234">
        <f>N13</f>
        <v>0</v>
      </c>
      <c r="O84" s="234"/>
      <c r="P84" s="234"/>
      <c r="Q84" s="9"/>
    </row>
    <row r="85" spans="1:17" ht="4.95" customHeight="1" x14ac:dyDescent="0.25">
      <c r="A85" s="8"/>
      <c r="B85" s="102"/>
      <c r="C85" s="102"/>
      <c r="D85" s="102"/>
      <c r="E85" s="94"/>
      <c r="F85" s="94"/>
      <c r="G85" s="94"/>
      <c r="H85" s="94"/>
      <c r="I85" s="94"/>
      <c r="J85" s="94"/>
      <c r="K85" s="94"/>
      <c r="L85" s="94"/>
      <c r="M85" s="94"/>
      <c r="N85" s="55"/>
      <c r="O85" s="55"/>
      <c r="P85" s="55"/>
      <c r="Q85" s="9"/>
    </row>
    <row r="86" spans="1:17" ht="13.8" x14ac:dyDescent="0.25">
      <c r="A86" s="8" t="s">
        <v>88</v>
      </c>
      <c r="B86" s="193" t="s">
        <v>89</v>
      </c>
      <c r="C86" s="193"/>
      <c r="D86" s="193"/>
      <c r="E86" s="193"/>
      <c r="F86" s="193"/>
      <c r="G86" s="193"/>
      <c r="H86" s="193"/>
      <c r="I86" s="193"/>
      <c r="J86" s="193"/>
      <c r="K86" s="95"/>
      <c r="L86" s="175" t="s">
        <v>9</v>
      </c>
      <c r="M86" s="186"/>
      <c r="N86" s="234">
        <f>(N19)</f>
        <v>0</v>
      </c>
      <c r="O86" s="234"/>
      <c r="P86" s="234"/>
      <c r="Q86" s="9"/>
    </row>
    <row r="87" spans="1:17" ht="3" customHeight="1" x14ac:dyDescent="0.25">
      <c r="A87" s="8"/>
      <c r="B87" s="102"/>
      <c r="C87" s="102"/>
      <c r="D87" s="102"/>
      <c r="E87" s="94"/>
      <c r="F87" s="94"/>
      <c r="G87" s="94"/>
      <c r="H87" s="94"/>
      <c r="I87" s="94"/>
      <c r="J87" s="94"/>
      <c r="K87" s="94"/>
      <c r="L87" s="94"/>
      <c r="M87" s="94"/>
      <c r="N87" s="55"/>
      <c r="O87" s="55"/>
      <c r="P87" s="55"/>
      <c r="Q87" s="9"/>
    </row>
    <row r="88" spans="1:17" ht="13.8" x14ac:dyDescent="0.25">
      <c r="A88" s="8" t="s">
        <v>26</v>
      </c>
      <c r="B88" s="193" t="s">
        <v>90</v>
      </c>
      <c r="C88" s="193"/>
      <c r="D88" s="193"/>
      <c r="E88" s="193"/>
      <c r="F88" s="193"/>
      <c r="G88" s="193"/>
      <c r="H88" s="193"/>
      <c r="I88" s="193"/>
      <c r="J88" s="94"/>
      <c r="K88" s="94"/>
      <c r="L88" s="175" t="s">
        <v>9</v>
      </c>
      <c r="M88" s="186"/>
      <c r="N88" s="234" t="str">
        <f>(N31)</f>
        <v>0</v>
      </c>
      <c r="O88" s="234"/>
      <c r="P88" s="234"/>
      <c r="Q88" s="9"/>
    </row>
    <row r="89" spans="1:17" ht="4.2" customHeight="1" x14ac:dyDescent="0.25">
      <c r="A89" s="8"/>
      <c r="B89" s="102"/>
      <c r="C89" s="102"/>
      <c r="D89" s="102"/>
      <c r="E89" s="94"/>
      <c r="F89" s="94"/>
      <c r="G89" s="94"/>
      <c r="H89" s="94"/>
      <c r="I89" s="94"/>
      <c r="J89" s="94"/>
      <c r="K89" s="94"/>
      <c r="L89" s="94"/>
      <c r="M89" s="94"/>
      <c r="N89" s="55"/>
      <c r="O89" s="55"/>
      <c r="P89" s="55"/>
      <c r="Q89" s="9"/>
    </row>
    <row r="90" spans="1:17" ht="13.8" x14ac:dyDescent="0.25">
      <c r="A90" s="8" t="s">
        <v>91</v>
      </c>
      <c r="B90" s="246" t="s">
        <v>92</v>
      </c>
      <c r="C90" s="246"/>
      <c r="D90" s="246"/>
      <c r="E90" s="246"/>
      <c r="F90" s="246"/>
      <c r="G90" s="246"/>
      <c r="H90" s="246"/>
      <c r="I90" s="247" t="s">
        <v>93</v>
      </c>
      <c r="J90" s="247"/>
      <c r="K90" s="247"/>
      <c r="L90" s="175" t="s">
        <v>9</v>
      </c>
      <c r="M90" s="186"/>
      <c r="N90" s="234">
        <f>(MIN(N79:N81)+N83+N84+N86+N88)</f>
        <v>0</v>
      </c>
      <c r="O90" s="234"/>
      <c r="P90" s="234"/>
      <c r="Q90" s="9"/>
    </row>
    <row r="91" spans="1:17" ht="4.2" customHeight="1" x14ac:dyDescent="0.25">
      <c r="A91" s="20"/>
      <c r="B91" s="21"/>
      <c r="C91" s="21"/>
      <c r="D91" s="21"/>
      <c r="E91" s="21"/>
      <c r="F91" s="21"/>
      <c r="G91" s="21"/>
      <c r="H91" s="21"/>
      <c r="I91" s="21"/>
      <c r="J91" s="21"/>
      <c r="K91" s="21"/>
      <c r="L91" s="21"/>
      <c r="M91" s="21"/>
      <c r="N91" s="21"/>
      <c r="O91" s="21"/>
      <c r="P91" s="21"/>
      <c r="Q91" s="9"/>
    </row>
    <row r="92" spans="1:17" ht="10.95" customHeight="1" x14ac:dyDescent="0.25">
      <c r="A92" s="102"/>
      <c r="B92" s="102"/>
      <c r="C92" s="102"/>
      <c r="D92" s="102"/>
      <c r="E92" s="102"/>
      <c r="F92" s="102"/>
      <c r="G92" s="102"/>
      <c r="H92" s="102"/>
      <c r="I92" s="102"/>
      <c r="J92" s="102"/>
      <c r="K92" s="102"/>
      <c r="L92" s="102"/>
      <c r="M92" s="102"/>
      <c r="N92" s="102"/>
      <c r="O92" s="102"/>
      <c r="P92" s="102"/>
      <c r="Q92" s="31"/>
    </row>
    <row r="93" spans="1:17" ht="13.8" x14ac:dyDescent="0.25">
      <c r="A93" s="24" t="s">
        <v>34</v>
      </c>
      <c r="B93" s="243" t="s">
        <v>94</v>
      </c>
      <c r="C93" s="243"/>
      <c r="D93" s="243"/>
      <c r="E93" s="243"/>
      <c r="F93" s="243"/>
      <c r="G93" s="243"/>
      <c r="H93" s="243"/>
      <c r="I93" s="243"/>
      <c r="J93" s="243"/>
      <c r="K93" s="243"/>
      <c r="L93" s="243"/>
      <c r="M93" s="243"/>
      <c r="N93" s="244"/>
      <c r="O93" s="244"/>
      <c r="P93" s="244"/>
      <c r="Q93" s="25"/>
    </row>
    <row r="94" spans="1:17" ht="5.4" customHeight="1" x14ac:dyDescent="0.25">
      <c r="A94" s="8"/>
      <c r="B94" s="95"/>
      <c r="C94" s="95"/>
      <c r="D94" s="95"/>
      <c r="E94" s="95"/>
      <c r="F94" s="95"/>
      <c r="G94" s="95"/>
      <c r="H94" s="95"/>
      <c r="I94" s="95"/>
      <c r="J94" s="95"/>
      <c r="K94" s="95"/>
      <c r="L94" s="95"/>
      <c r="M94" s="95"/>
      <c r="N94" s="102"/>
      <c r="O94" s="102"/>
      <c r="P94" s="102"/>
      <c r="Q94" s="9"/>
    </row>
    <row r="95" spans="1:17" ht="13.8" x14ac:dyDescent="0.25">
      <c r="A95" s="8"/>
      <c r="B95" s="231">
        <f>N90</f>
        <v>0</v>
      </c>
      <c r="C95" s="231"/>
      <c r="D95" s="231"/>
      <c r="E95" s="92" t="s">
        <v>44</v>
      </c>
      <c r="F95" s="183"/>
      <c r="G95" s="245"/>
      <c r="H95" s="245"/>
      <c r="I95" s="92"/>
      <c r="J95" s="13"/>
      <c r="K95" s="13"/>
      <c r="L95" s="175" t="s">
        <v>9</v>
      </c>
      <c r="M95" s="186"/>
      <c r="N95" s="177">
        <f>(B95+F95)</f>
        <v>0</v>
      </c>
      <c r="O95" s="177"/>
      <c r="P95" s="177"/>
      <c r="Q95" s="9"/>
    </row>
    <row r="96" spans="1:17" x14ac:dyDescent="0.25">
      <c r="A96" s="28"/>
      <c r="B96" s="223" t="s">
        <v>95</v>
      </c>
      <c r="C96" s="223"/>
      <c r="D96" s="223"/>
      <c r="E96" s="29"/>
      <c r="F96" s="129" t="s">
        <v>96</v>
      </c>
      <c r="G96" s="224"/>
      <c r="H96" s="224"/>
      <c r="I96" s="29"/>
      <c r="J96" s="29"/>
      <c r="K96" s="29"/>
      <c r="L96" s="29"/>
      <c r="M96" s="29"/>
      <c r="N96" s="251" t="s">
        <v>97</v>
      </c>
      <c r="O96" s="223"/>
      <c r="P96" s="223"/>
      <c r="Q96" s="30"/>
    </row>
    <row r="97" spans="1:17" ht="8.4" customHeight="1" x14ac:dyDescent="0.25">
      <c r="A97" s="56"/>
      <c r="B97" s="57"/>
      <c r="C97" s="57"/>
      <c r="D97" s="57"/>
      <c r="E97" s="57"/>
      <c r="F97" s="57"/>
      <c r="G97" s="57"/>
      <c r="H97" s="57"/>
      <c r="I97" s="57"/>
      <c r="J97" s="57"/>
      <c r="K97" s="57"/>
      <c r="L97" s="57"/>
      <c r="M97" s="57"/>
      <c r="N97" s="56"/>
      <c r="O97" s="56"/>
      <c r="P97" s="56"/>
      <c r="Q97" s="56"/>
    </row>
    <row r="98" spans="1:17" ht="5.4" customHeight="1" x14ac:dyDescent="0.25">
      <c r="A98" s="24"/>
      <c r="B98" s="252"/>
      <c r="C98" s="252"/>
      <c r="D98" s="252"/>
      <c r="E98" s="252"/>
      <c r="F98" s="252"/>
      <c r="G98" s="252"/>
      <c r="H98" s="252"/>
      <c r="I98" s="252"/>
      <c r="J98" s="252"/>
      <c r="K98" s="252"/>
      <c r="L98" s="252"/>
      <c r="M98" s="252"/>
      <c r="N98" s="31"/>
      <c r="O98" s="31"/>
      <c r="P98" s="31"/>
      <c r="Q98" s="25"/>
    </row>
    <row r="99" spans="1:17" ht="13.8" x14ac:dyDescent="0.25">
      <c r="A99" s="8" t="s">
        <v>38</v>
      </c>
      <c r="B99" s="193" t="s">
        <v>98</v>
      </c>
      <c r="C99" s="193"/>
      <c r="D99" s="193"/>
      <c r="E99" s="193"/>
      <c r="F99" s="193"/>
      <c r="G99" s="193"/>
      <c r="H99" s="193"/>
      <c r="I99" s="193"/>
      <c r="J99" s="193"/>
      <c r="K99" s="193"/>
      <c r="L99" s="193"/>
      <c r="M99" s="95"/>
      <c r="N99" s="34"/>
      <c r="O99" s="34"/>
      <c r="P99" s="34"/>
      <c r="Q99" s="9"/>
    </row>
    <row r="100" spans="1:17" ht="13.8" x14ac:dyDescent="0.25">
      <c r="A100" s="8"/>
      <c r="B100" s="193" t="s">
        <v>99</v>
      </c>
      <c r="C100" s="193"/>
      <c r="D100" s="193"/>
      <c r="E100" s="193"/>
      <c r="F100" s="193"/>
      <c r="G100" s="193"/>
      <c r="H100" s="193"/>
      <c r="I100" s="193"/>
      <c r="J100" s="193"/>
      <c r="K100" s="95"/>
      <c r="L100" s="175" t="s">
        <v>9</v>
      </c>
      <c r="M100" s="186"/>
      <c r="N100" s="183"/>
      <c r="O100" s="183"/>
      <c r="P100" s="183"/>
      <c r="Q100" s="9"/>
    </row>
    <row r="101" spans="1:17" ht="4.95" customHeight="1" x14ac:dyDescent="0.25">
      <c r="A101" s="20"/>
      <c r="B101" s="248"/>
      <c r="C101" s="248"/>
      <c r="D101" s="248"/>
      <c r="E101" s="248"/>
      <c r="F101" s="248"/>
      <c r="G101" s="248"/>
      <c r="H101" s="248"/>
      <c r="I101" s="248"/>
      <c r="J101" s="248"/>
      <c r="K101" s="248"/>
      <c r="L101" s="248"/>
      <c r="M101" s="248"/>
      <c r="N101" s="58"/>
      <c r="O101" s="58"/>
      <c r="P101" s="58"/>
      <c r="Q101" s="22"/>
    </row>
    <row r="102" spans="1:17" ht="9" customHeight="1" x14ac:dyDescent="0.25">
      <c r="A102" s="102"/>
      <c r="B102" s="249"/>
      <c r="C102" s="249"/>
      <c r="D102" s="249"/>
      <c r="E102" s="249"/>
      <c r="F102" s="249"/>
      <c r="G102" s="249"/>
      <c r="H102" s="249"/>
      <c r="I102" s="249"/>
      <c r="J102" s="249"/>
      <c r="K102" s="249"/>
      <c r="L102" s="249"/>
      <c r="M102" s="249"/>
      <c r="N102" s="94"/>
      <c r="O102" s="94"/>
      <c r="P102" s="94"/>
      <c r="Q102" s="102"/>
    </row>
    <row r="103" spans="1:17" ht="13.8" x14ac:dyDescent="0.25">
      <c r="A103" s="24" t="s">
        <v>41</v>
      </c>
      <c r="B103" s="243" t="s">
        <v>100</v>
      </c>
      <c r="C103" s="243"/>
      <c r="D103" s="243"/>
      <c r="E103" s="243"/>
      <c r="F103" s="243"/>
      <c r="G103" s="243"/>
      <c r="H103" s="243"/>
      <c r="I103" s="243"/>
      <c r="J103" s="243"/>
      <c r="K103" s="243"/>
      <c r="L103" s="243"/>
      <c r="M103" s="243"/>
      <c r="N103" s="31"/>
      <c r="O103" s="31"/>
      <c r="P103" s="31"/>
      <c r="Q103" s="25"/>
    </row>
    <row r="104" spans="1:17" ht="1.95" customHeight="1" x14ac:dyDescent="0.25">
      <c r="A104" s="8"/>
      <c r="B104" s="95"/>
      <c r="C104" s="95"/>
      <c r="D104" s="95"/>
      <c r="E104" s="95"/>
      <c r="F104" s="95"/>
      <c r="G104" s="95"/>
      <c r="H104" s="95"/>
      <c r="I104" s="95"/>
      <c r="J104" s="95"/>
      <c r="K104" s="95"/>
      <c r="L104" s="95"/>
      <c r="M104" s="95"/>
      <c r="N104" s="102"/>
      <c r="O104" s="102"/>
      <c r="P104" s="102"/>
      <c r="Q104" s="9"/>
    </row>
    <row r="105" spans="1:17" ht="13.8" x14ac:dyDescent="0.25">
      <c r="A105" s="14"/>
      <c r="B105" s="231">
        <f>(N33)</f>
        <v>0</v>
      </c>
      <c r="C105" s="231"/>
      <c r="D105" s="231"/>
      <c r="E105" s="92" t="s">
        <v>44</v>
      </c>
      <c r="F105" s="177">
        <f>F95</f>
        <v>0</v>
      </c>
      <c r="G105" s="250"/>
      <c r="H105" s="250"/>
      <c r="I105" s="92"/>
      <c r="J105" s="13"/>
      <c r="K105" s="13"/>
      <c r="L105" s="175" t="s">
        <v>9</v>
      </c>
      <c r="M105" s="186"/>
      <c r="N105" s="177">
        <f>(B105+F105)</f>
        <v>0</v>
      </c>
      <c r="O105" s="177"/>
      <c r="P105" s="177"/>
      <c r="Q105" s="9"/>
    </row>
    <row r="106" spans="1:17" ht="13.8" x14ac:dyDescent="0.25">
      <c r="A106" s="20"/>
      <c r="B106" s="129" t="s">
        <v>101</v>
      </c>
      <c r="C106" s="129"/>
      <c r="D106" s="129"/>
      <c r="E106" s="29"/>
      <c r="F106" s="129" t="s">
        <v>96</v>
      </c>
      <c r="G106" s="224"/>
      <c r="H106" s="224"/>
      <c r="I106" s="29"/>
      <c r="J106" s="29"/>
      <c r="K106" s="29"/>
      <c r="L106" s="29"/>
      <c r="M106" s="29"/>
      <c r="N106" s="129" t="s">
        <v>102</v>
      </c>
      <c r="O106" s="129"/>
      <c r="P106" s="129"/>
      <c r="Q106" s="30"/>
    </row>
    <row r="107" spans="1:17" ht="7.95" customHeight="1" x14ac:dyDescent="0.25">
      <c r="A107" s="102"/>
      <c r="B107" s="102"/>
      <c r="C107" s="102"/>
      <c r="D107" s="102"/>
      <c r="E107" s="102"/>
      <c r="F107" s="102"/>
      <c r="G107" s="102"/>
      <c r="H107" s="102"/>
      <c r="I107" s="102"/>
      <c r="J107" s="27"/>
      <c r="K107" s="102"/>
      <c r="L107" s="102"/>
      <c r="M107" s="102"/>
      <c r="N107" s="102"/>
      <c r="O107" s="102"/>
      <c r="P107" s="102"/>
      <c r="Q107" s="102"/>
    </row>
    <row r="108" spans="1:17" ht="13.8" x14ac:dyDescent="0.25">
      <c r="A108" s="24" t="s">
        <v>53</v>
      </c>
      <c r="B108" s="243" t="s">
        <v>103</v>
      </c>
      <c r="C108" s="254"/>
      <c r="D108" s="254"/>
      <c r="E108" s="254"/>
      <c r="F108" s="254"/>
      <c r="G108" s="254"/>
      <c r="H108" s="254"/>
      <c r="I108" s="254"/>
      <c r="J108" s="254"/>
      <c r="K108" s="254"/>
      <c r="L108" s="254"/>
      <c r="M108" s="254"/>
      <c r="N108" s="254"/>
      <c r="O108" s="31"/>
      <c r="P108" s="31"/>
      <c r="Q108" s="25"/>
    </row>
    <row r="109" spans="1:17" ht="3.6" customHeight="1" x14ac:dyDescent="0.25">
      <c r="A109" s="8"/>
      <c r="B109" s="95"/>
      <c r="C109" s="95"/>
      <c r="D109" s="95"/>
      <c r="E109" s="95"/>
      <c r="F109" s="95"/>
      <c r="G109" s="95"/>
      <c r="H109" s="95"/>
      <c r="I109" s="95"/>
      <c r="J109" s="95"/>
      <c r="K109" s="95"/>
      <c r="L109" s="95"/>
      <c r="M109" s="95"/>
      <c r="N109" s="102"/>
      <c r="O109" s="102"/>
      <c r="P109" s="102"/>
      <c r="Q109" s="9"/>
    </row>
    <row r="110" spans="1:17" ht="13.8" x14ac:dyDescent="0.25">
      <c r="A110" s="14"/>
      <c r="B110" s="231">
        <f>MIN(N95:N100:N105)</f>
        <v>0</v>
      </c>
      <c r="C110" s="231"/>
      <c r="D110" s="231"/>
      <c r="E110" s="92" t="s">
        <v>104</v>
      </c>
      <c r="F110" s="183"/>
      <c r="G110" s="183"/>
      <c r="H110" s="183"/>
      <c r="I110" s="92"/>
      <c r="J110" s="13"/>
      <c r="K110" s="13"/>
      <c r="L110" s="175" t="s">
        <v>9</v>
      </c>
      <c r="M110" s="175"/>
      <c r="N110" s="177">
        <f>(B110-F110)</f>
        <v>0</v>
      </c>
      <c r="O110" s="177"/>
      <c r="P110" s="177"/>
      <c r="Q110" s="59"/>
    </row>
    <row r="111" spans="1:17" ht="13.8" x14ac:dyDescent="0.25">
      <c r="A111" s="20"/>
      <c r="B111" s="129" t="s">
        <v>105</v>
      </c>
      <c r="C111" s="129"/>
      <c r="D111" s="129"/>
      <c r="E111" s="29"/>
      <c r="F111" s="129" t="s">
        <v>106</v>
      </c>
      <c r="G111" s="129"/>
      <c r="H111" s="129"/>
      <c r="I111" s="29"/>
      <c r="J111" s="29"/>
      <c r="K111" s="29"/>
      <c r="L111" s="29"/>
      <c r="M111" s="29"/>
      <c r="N111" s="129" t="s">
        <v>102</v>
      </c>
      <c r="O111" s="129"/>
      <c r="P111" s="129"/>
      <c r="Q111" s="30"/>
    </row>
    <row r="112" spans="1:17" ht="9" customHeight="1" x14ac:dyDescent="0.25">
      <c r="A112" s="102"/>
      <c r="B112" s="94"/>
      <c r="C112" s="94"/>
      <c r="D112" s="94"/>
      <c r="E112" s="94"/>
      <c r="F112" s="94"/>
      <c r="G112" s="94"/>
      <c r="H112" s="94"/>
      <c r="I112" s="94"/>
      <c r="J112" s="94"/>
      <c r="K112" s="94"/>
      <c r="L112" s="94"/>
      <c r="M112" s="94"/>
      <c r="N112" s="102"/>
      <c r="O112" s="102"/>
      <c r="P112" s="102"/>
      <c r="Q112" s="102"/>
    </row>
    <row r="113" spans="1:17" ht="4.95" hidden="1" customHeight="1" x14ac:dyDescent="0.25">
      <c r="A113" s="102"/>
      <c r="B113" s="218"/>
      <c r="C113" s="218"/>
      <c r="D113" s="218"/>
      <c r="E113" s="218"/>
      <c r="F113" s="218"/>
      <c r="G113" s="218"/>
      <c r="H113" s="218"/>
      <c r="I113" s="218"/>
      <c r="J113" s="218"/>
      <c r="K113" s="218"/>
      <c r="L113" s="218"/>
      <c r="M113" s="218"/>
      <c r="N113" s="102"/>
      <c r="O113" s="102"/>
      <c r="P113" s="102"/>
      <c r="Q113" s="102"/>
    </row>
    <row r="114" spans="1:17" ht="4.95" customHeight="1" x14ac:dyDescent="0.25">
      <c r="A114" s="72"/>
      <c r="B114" s="31"/>
      <c r="C114" s="101"/>
      <c r="D114" s="101"/>
      <c r="E114" s="101"/>
      <c r="F114" s="101"/>
      <c r="G114" s="101"/>
      <c r="H114" s="101"/>
      <c r="I114" s="101"/>
      <c r="J114" s="101"/>
      <c r="K114" s="101"/>
      <c r="L114" s="101"/>
      <c r="M114" s="101"/>
      <c r="N114" s="31"/>
      <c r="O114" s="31"/>
      <c r="P114" s="31"/>
      <c r="Q114" s="25"/>
    </row>
    <row r="115" spans="1:17" ht="13.8" x14ac:dyDescent="0.25">
      <c r="A115" s="8" t="s">
        <v>107</v>
      </c>
      <c r="B115" s="193" t="s">
        <v>108</v>
      </c>
      <c r="C115" s="211"/>
      <c r="D115" s="211"/>
      <c r="E115" s="211"/>
      <c r="F115" s="211"/>
      <c r="G115" s="211"/>
      <c r="H115" s="211"/>
      <c r="I115" s="211"/>
      <c r="J115" s="211"/>
      <c r="K115" s="116"/>
      <c r="L115" s="175" t="s">
        <v>9</v>
      </c>
      <c r="M115" s="186"/>
      <c r="N115" s="177">
        <f>N40</f>
        <v>0</v>
      </c>
      <c r="O115" s="177"/>
      <c r="P115" s="177"/>
      <c r="Q115" s="9"/>
    </row>
    <row r="116" spans="1:17" ht="4.95" customHeight="1" x14ac:dyDescent="0.25">
      <c r="A116" s="60"/>
      <c r="B116" s="21"/>
      <c r="C116" s="21"/>
      <c r="D116" s="21"/>
      <c r="E116" s="21"/>
      <c r="F116" s="21"/>
      <c r="G116" s="21"/>
      <c r="H116" s="21"/>
      <c r="I116" s="21"/>
      <c r="J116" s="21"/>
      <c r="K116" s="21"/>
      <c r="L116" s="21"/>
      <c r="M116" s="21"/>
      <c r="N116" s="21"/>
      <c r="O116" s="21"/>
      <c r="P116" s="21"/>
      <c r="Q116" s="22"/>
    </row>
    <row r="117" spans="1:17" ht="8.4" customHeight="1" x14ac:dyDescent="0.25">
      <c r="A117" s="95"/>
      <c r="B117" s="102"/>
      <c r="C117" s="102"/>
      <c r="D117" s="102"/>
      <c r="E117" s="94"/>
      <c r="F117" s="94"/>
      <c r="G117" s="94"/>
      <c r="H117" s="94"/>
      <c r="I117" s="94"/>
      <c r="J117" s="94"/>
      <c r="K117" s="94"/>
      <c r="L117" s="94"/>
      <c r="M117" s="94"/>
      <c r="N117" s="32"/>
      <c r="O117" s="32"/>
      <c r="P117" s="32"/>
      <c r="Q117" s="102"/>
    </row>
    <row r="118" spans="1:17" ht="13.8" x14ac:dyDescent="0.25">
      <c r="A118" s="81" t="s">
        <v>57</v>
      </c>
      <c r="B118" s="243" t="s">
        <v>109</v>
      </c>
      <c r="C118" s="243"/>
      <c r="D118" s="243"/>
      <c r="E118" s="243"/>
      <c r="F118" s="243"/>
      <c r="G118" s="243"/>
      <c r="H118" s="243"/>
      <c r="I118" s="243"/>
      <c r="J118" s="243"/>
      <c r="K118" s="243"/>
      <c r="L118" s="243"/>
      <c r="M118" s="243"/>
      <c r="N118" s="266">
        <f>MIN(N110:N115)</f>
        <v>0</v>
      </c>
      <c r="O118" s="266"/>
      <c r="P118" s="267"/>
      <c r="Q118" s="61"/>
    </row>
    <row r="119" spans="1:17" ht="15" x14ac:dyDescent="0.25">
      <c r="A119" s="104" t="s">
        <v>110</v>
      </c>
      <c r="B119" s="249" t="s">
        <v>111</v>
      </c>
      <c r="C119" s="211"/>
      <c r="D119" s="258" t="s">
        <v>112</v>
      </c>
      <c r="E119" s="258"/>
      <c r="F119" s="127"/>
      <c r="G119" s="95"/>
      <c r="H119" s="95"/>
      <c r="I119" s="95"/>
      <c r="J119" s="95"/>
      <c r="K119" s="95"/>
      <c r="L119" s="95"/>
      <c r="M119" s="95"/>
      <c r="N119" s="5"/>
      <c r="O119" s="5"/>
      <c r="P119" s="5"/>
      <c r="Q119" s="17"/>
    </row>
    <row r="120" spans="1:17" ht="15" x14ac:dyDescent="0.25">
      <c r="A120" s="104"/>
      <c r="B120" s="100"/>
      <c r="C120" s="116"/>
      <c r="D120" s="176" t="s">
        <v>113</v>
      </c>
      <c r="E120" s="176"/>
      <c r="F120" s="176"/>
      <c r="G120" s="176"/>
      <c r="H120" s="176"/>
      <c r="I120" s="176"/>
      <c r="J120" s="127"/>
      <c r="K120" s="95"/>
      <c r="L120" s="95"/>
      <c r="M120" s="95"/>
      <c r="N120" s="5"/>
      <c r="O120" s="5"/>
      <c r="P120" s="5"/>
      <c r="Q120" s="17"/>
    </row>
    <row r="121" spans="1:17" ht="13.8" x14ac:dyDescent="0.25">
      <c r="A121" s="104"/>
      <c r="B121" s="261" t="s">
        <v>114</v>
      </c>
      <c r="C121" s="212"/>
      <c r="D121" s="212"/>
      <c r="E121" s="212"/>
      <c r="F121" s="212"/>
      <c r="G121" s="212"/>
      <c r="H121" s="212"/>
      <c r="I121" s="212"/>
      <c r="J121" s="212"/>
      <c r="K121" s="95"/>
      <c r="L121" s="95"/>
      <c r="M121" s="95"/>
      <c r="N121" s="268"/>
      <c r="O121" s="268"/>
      <c r="P121" s="269"/>
      <c r="Q121" s="17"/>
    </row>
    <row r="122" spans="1:17" ht="13.8" x14ac:dyDescent="0.25">
      <c r="A122" s="8"/>
      <c r="B122" s="261" t="s">
        <v>115</v>
      </c>
      <c r="C122" s="212"/>
      <c r="D122" s="212"/>
      <c r="E122" s="212"/>
      <c r="F122" s="212"/>
      <c r="G122" s="212"/>
      <c r="H122" s="212"/>
      <c r="I122" s="212"/>
      <c r="J122" s="212"/>
      <c r="K122" s="95"/>
      <c r="L122" s="175"/>
      <c r="M122" s="186"/>
      <c r="N122" s="262"/>
      <c r="O122" s="262"/>
      <c r="P122" s="263"/>
      <c r="Q122" s="17"/>
    </row>
    <row r="123" spans="1:17" ht="13.8" x14ac:dyDescent="0.25">
      <c r="A123" s="82" t="s">
        <v>116</v>
      </c>
      <c r="B123" s="153" t="s">
        <v>117</v>
      </c>
      <c r="C123" s="264"/>
      <c r="D123" s="264"/>
      <c r="E123" s="264"/>
      <c r="F123" s="264"/>
      <c r="G123" s="264"/>
      <c r="H123" s="264"/>
      <c r="I123" s="264"/>
      <c r="J123" s="264"/>
      <c r="K123" s="91"/>
      <c r="L123" s="91"/>
      <c r="M123" s="91"/>
      <c r="N123" s="265">
        <f>(N118-N121+N122)</f>
        <v>0</v>
      </c>
      <c r="O123" s="265"/>
      <c r="P123" s="265"/>
      <c r="Q123" s="17"/>
    </row>
    <row r="124" spans="1:17" ht="7.95" customHeight="1" x14ac:dyDescent="0.25">
      <c r="A124" s="28"/>
      <c r="B124" s="21"/>
      <c r="C124" s="21"/>
      <c r="D124" s="21"/>
      <c r="E124" s="58"/>
      <c r="F124" s="58"/>
      <c r="G124" s="58"/>
      <c r="H124" s="58"/>
      <c r="I124" s="58"/>
      <c r="J124" s="58"/>
      <c r="K124" s="58"/>
      <c r="L124" s="58"/>
      <c r="M124" s="58"/>
      <c r="N124" s="73"/>
      <c r="O124" s="73"/>
      <c r="P124" s="73"/>
      <c r="Q124" s="22"/>
    </row>
    <row r="125" spans="1:17" ht="10.95" customHeight="1" x14ac:dyDescent="0.25">
      <c r="A125" s="102"/>
      <c r="B125" s="102"/>
      <c r="C125" s="102"/>
      <c r="D125" s="102"/>
      <c r="E125" s="102"/>
      <c r="F125" s="102"/>
      <c r="G125" s="102"/>
      <c r="H125" s="102"/>
      <c r="I125" s="102"/>
      <c r="J125" s="102"/>
      <c r="K125" s="102"/>
      <c r="L125" s="102"/>
      <c r="M125" s="102"/>
      <c r="N125" s="102"/>
      <c r="O125" s="102"/>
      <c r="P125" s="102"/>
      <c r="Q125" s="102"/>
    </row>
    <row r="126" spans="1:17" ht="13.8" x14ac:dyDescent="0.25">
      <c r="A126" s="83" t="s">
        <v>118</v>
      </c>
      <c r="B126" s="213" t="s">
        <v>119</v>
      </c>
      <c r="C126" s="213"/>
      <c r="D126" s="213"/>
      <c r="E126" s="213"/>
      <c r="F126" s="213"/>
      <c r="G126" s="213"/>
      <c r="H126" s="213"/>
      <c r="I126" s="213"/>
      <c r="J126" s="213"/>
      <c r="K126" s="213"/>
      <c r="L126" s="213"/>
      <c r="M126" s="213"/>
      <c r="N126" s="213"/>
      <c r="O126" s="62"/>
      <c r="P126" s="62"/>
      <c r="Q126" s="25"/>
    </row>
    <row r="127" spans="1:17" x14ac:dyDescent="0.25">
      <c r="A127" s="63"/>
      <c r="B127" s="86" t="s">
        <v>120</v>
      </c>
      <c r="C127" s="86"/>
      <c r="D127" s="86"/>
      <c r="E127" s="86"/>
      <c r="F127" s="86"/>
      <c r="G127" s="87"/>
      <c r="H127" s="87"/>
      <c r="I127" s="87"/>
      <c r="J127" s="87"/>
      <c r="K127" s="87"/>
      <c r="L127" s="87"/>
      <c r="M127" s="87"/>
      <c r="N127" s="87"/>
      <c r="O127" s="88"/>
      <c r="P127" s="88"/>
      <c r="Q127" s="89"/>
    </row>
    <row r="128" spans="1:17" ht="13.8" x14ac:dyDescent="0.25">
      <c r="A128" s="63"/>
      <c r="B128" s="177">
        <f>MIN(N115,N118)</f>
        <v>0</v>
      </c>
      <c r="C128" s="177"/>
      <c r="D128" s="250"/>
      <c r="E128" s="92" t="s">
        <v>14</v>
      </c>
      <c r="F128" s="226">
        <f>SUM(N51)</f>
        <v>0</v>
      </c>
      <c r="G128" s="226"/>
      <c r="H128" s="226"/>
      <c r="I128" s="18" t="s">
        <v>8</v>
      </c>
      <c r="J128" s="12">
        <v>1000</v>
      </c>
      <c r="K128" s="13"/>
      <c r="L128" s="175" t="s">
        <v>9</v>
      </c>
      <c r="M128" s="228"/>
      <c r="N128" s="210" t="e">
        <f>SUM(B128/F128*J128)</f>
        <v>#DIV/0!</v>
      </c>
      <c r="O128" s="210"/>
      <c r="P128" s="210"/>
      <c r="Q128" s="9"/>
    </row>
    <row r="129" spans="1:17" ht="13.95" customHeight="1" x14ac:dyDescent="0.25">
      <c r="A129" s="63"/>
      <c r="B129" s="179" t="s">
        <v>121</v>
      </c>
      <c r="C129" s="179"/>
      <c r="D129" s="179"/>
      <c r="E129" s="27"/>
      <c r="F129" s="15" t="s">
        <v>122</v>
      </c>
      <c r="G129" s="15"/>
      <c r="H129" s="15"/>
      <c r="I129" s="90"/>
      <c r="J129" s="13"/>
      <c r="K129" s="13"/>
      <c r="L129" s="92"/>
      <c r="M129" s="98"/>
      <c r="N129" s="257" t="s">
        <v>123</v>
      </c>
      <c r="O129" s="257"/>
      <c r="P129" s="257"/>
      <c r="Q129" s="9"/>
    </row>
    <row r="130" spans="1:17" ht="7.5" hidden="1" customHeight="1" x14ac:dyDescent="0.25">
      <c r="A130" s="64"/>
      <c r="B130" s="93"/>
      <c r="C130" s="93"/>
      <c r="D130" s="93"/>
      <c r="E130" s="105"/>
      <c r="F130" s="93"/>
      <c r="G130" s="93"/>
      <c r="H130" s="93"/>
      <c r="I130" s="65"/>
      <c r="J130" s="12"/>
      <c r="K130" s="12"/>
      <c r="L130" s="105"/>
      <c r="M130" s="66"/>
      <c r="N130" s="97"/>
      <c r="O130" s="97"/>
      <c r="P130" s="97"/>
      <c r="Q130" s="22"/>
    </row>
    <row r="131" spans="1:17" ht="9.6" customHeight="1" x14ac:dyDescent="0.25">
      <c r="A131" s="6"/>
      <c r="B131" s="6"/>
      <c r="C131" s="6"/>
      <c r="D131" s="6"/>
      <c r="E131" s="6"/>
      <c r="F131" s="6"/>
      <c r="G131" s="6"/>
      <c r="H131" s="6"/>
      <c r="I131" s="6"/>
      <c r="J131" s="6"/>
      <c r="K131" s="6"/>
      <c r="L131" s="6"/>
      <c r="M131" s="6"/>
      <c r="N131" s="6"/>
      <c r="O131" s="6"/>
      <c r="P131" s="6"/>
      <c r="Q131" s="102"/>
    </row>
    <row r="132" spans="1:17" ht="13.8" x14ac:dyDescent="0.25">
      <c r="A132" s="120" t="s">
        <v>124</v>
      </c>
      <c r="B132" s="253" t="s">
        <v>125</v>
      </c>
      <c r="C132" s="254"/>
      <c r="D132" s="254"/>
      <c r="E132" s="254"/>
      <c r="F132" s="254"/>
      <c r="G132" s="254"/>
      <c r="H132" s="254"/>
      <c r="I132" s="254"/>
      <c r="J132" s="254"/>
      <c r="K132" s="254"/>
      <c r="L132" s="254"/>
      <c r="M132" s="254"/>
      <c r="N132" s="254"/>
      <c r="O132" s="254"/>
      <c r="P132" s="254"/>
      <c r="Q132" s="255"/>
    </row>
    <row r="133" spans="1:17" ht="15" x14ac:dyDescent="0.25">
      <c r="A133" s="67"/>
      <c r="B133" s="102" t="s">
        <v>126</v>
      </c>
      <c r="C133" s="95"/>
      <c r="D133" s="95"/>
      <c r="E133" s="95"/>
      <c r="F133" s="95"/>
      <c r="G133" s="95"/>
      <c r="H133" s="95"/>
      <c r="I133" s="95"/>
      <c r="J133" s="95"/>
      <c r="K133" s="95"/>
      <c r="L133" s="95"/>
      <c r="M133" s="95"/>
      <c r="N133" s="95"/>
      <c r="O133" s="102"/>
      <c r="P133" s="102"/>
      <c r="Q133" s="9"/>
    </row>
    <row r="134" spans="1:17" ht="15" x14ac:dyDescent="0.25">
      <c r="A134" s="67"/>
      <c r="B134" s="177">
        <f>IF(AND(J120="No",F119&gt;2023),MIN(N100,N123),MIN(N115,N123,N100))</f>
        <v>0</v>
      </c>
      <c r="C134" s="177"/>
      <c r="D134" s="177"/>
      <c r="E134" s="92" t="s">
        <v>14</v>
      </c>
      <c r="F134" s="226">
        <f>SUM(N51)</f>
        <v>0</v>
      </c>
      <c r="G134" s="226"/>
      <c r="H134" s="226"/>
      <c r="I134" s="18" t="s">
        <v>8</v>
      </c>
      <c r="J134" s="12">
        <v>1000</v>
      </c>
      <c r="K134" s="13"/>
      <c r="L134" s="92" t="s">
        <v>9</v>
      </c>
      <c r="M134" s="98"/>
      <c r="N134" s="210" t="e">
        <f>SUM(B134/F134*J134)</f>
        <v>#DIV/0!</v>
      </c>
      <c r="O134" s="210"/>
      <c r="P134" s="210"/>
      <c r="Q134" s="68"/>
    </row>
    <row r="135" spans="1:17" ht="14.7" customHeight="1" x14ac:dyDescent="0.25">
      <c r="A135" s="121"/>
      <c r="B135" s="129" t="s">
        <v>127</v>
      </c>
      <c r="C135" s="129"/>
      <c r="D135" s="129"/>
      <c r="E135" s="105"/>
      <c r="F135" s="129" t="s">
        <v>128</v>
      </c>
      <c r="G135" s="129"/>
      <c r="H135" s="129"/>
      <c r="I135" s="65"/>
      <c r="J135" s="12"/>
      <c r="K135" s="12"/>
      <c r="L135" s="105"/>
      <c r="M135" s="66"/>
      <c r="N135" s="256" t="s">
        <v>129</v>
      </c>
      <c r="O135" s="256"/>
      <c r="P135" s="256"/>
      <c r="Q135" s="69"/>
    </row>
    <row r="136" spans="1:17" ht="17.399999999999999" customHeight="1" x14ac:dyDescent="0.25">
      <c r="A136" s="120" t="s">
        <v>130</v>
      </c>
      <c r="B136" s="138" t="s">
        <v>131</v>
      </c>
      <c r="C136" s="138"/>
      <c r="D136" s="138"/>
      <c r="E136" s="138"/>
      <c r="F136" s="138"/>
      <c r="G136" s="138"/>
      <c r="H136" s="138"/>
      <c r="I136" s="138"/>
      <c r="J136" s="138"/>
      <c r="K136" s="138"/>
      <c r="L136" s="138"/>
      <c r="M136" s="138"/>
      <c r="N136" s="138"/>
      <c r="O136" s="138"/>
      <c r="P136" s="138"/>
      <c r="Q136" s="25"/>
    </row>
    <row r="137" spans="1:17" ht="17.399999999999999" customHeight="1" x14ac:dyDescent="0.25">
      <c r="A137" s="122" t="s">
        <v>132</v>
      </c>
      <c r="B137" s="134"/>
      <c r="C137" s="134"/>
      <c r="D137" s="134"/>
      <c r="E137" s="134"/>
      <c r="F137" s="78" t="s">
        <v>133</v>
      </c>
      <c r="G137" s="76"/>
      <c r="H137" s="137"/>
      <c r="I137" s="137"/>
      <c r="J137" s="137"/>
      <c r="K137" s="137"/>
      <c r="L137" s="137"/>
      <c r="M137" s="113"/>
      <c r="N137" s="123"/>
      <c r="O137" s="123"/>
      <c r="P137" s="123"/>
      <c r="Q137" s="124"/>
    </row>
    <row r="138" spans="1:17" x14ac:dyDescent="0.25">
      <c r="A138" s="122"/>
      <c r="B138" s="135" t="s">
        <v>134</v>
      </c>
      <c r="C138" s="135"/>
      <c r="D138" s="135"/>
      <c r="E138" s="135"/>
      <c r="F138" s="99"/>
      <c r="G138" s="99"/>
      <c r="H138" s="113" t="s">
        <v>135</v>
      </c>
      <c r="I138" s="15"/>
      <c r="J138" s="77"/>
      <c r="K138" s="77"/>
      <c r="L138" s="113"/>
      <c r="M138" s="113"/>
      <c r="N138" s="140"/>
      <c r="O138" s="140"/>
      <c r="P138" s="140"/>
      <c r="Q138" s="124"/>
    </row>
    <row r="139" spans="1:17" ht="5.4" customHeight="1" x14ac:dyDescent="0.25">
      <c r="A139" s="122"/>
      <c r="B139" s="139"/>
      <c r="C139" s="140"/>
      <c r="D139" s="140"/>
      <c r="E139" s="140"/>
      <c r="F139" s="113"/>
      <c r="G139" s="113"/>
      <c r="H139" s="141"/>
      <c r="I139" s="141"/>
      <c r="J139" s="141"/>
      <c r="K139" s="141"/>
      <c r="L139" s="141"/>
      <c r="M139" s="113"/>
      <c r="N139" s="113"/>
      <c r="O139" s="113"/>
      <c r="P139" s="113"/>
      <c r="Q139" s="124"/>
    </row>
    <row r="140" spans="1:17" ht="13.8" x14ac:dyDescent="0.25">
      <c r="A140" s="122" t="s">
        <v>136</v>
      </c>
      <c r="B140" s="132">
        <f>(B134+B137-H137)</f>
        <v>0</v>
      </c>
      <c r="C140" s="133"/>
      <c r="D140" s="133"/>
      <c r="E140" s="92" t="s">
        <v>14</v>
      </c>
      <c r="F140" s="130">
        <f>SUM(N51)</f>
        <v>0</v>
      </c>
      <c r="G140" s="130"/>
      <c r="H140" s="130"/>
      <c r="I140" s="18" t="s">
        <v>8</v>
      </c>
      <c r="J140" s="12">
        <v>1000</v>
      </c>
      <c r="K140" s="113"/>
      <c r="L140" s="92" t="s">
        <v>9</v>
      </c>
      <c r="M140" s="113"/>
      <c r="N140" s="131" t="e">
        <f>SUM(B140/F140*J140)</f>
        <v>#DIV/0!</v>
      </c>
      <c r="O140" s="131"/>
      <c r="P140" s="131"/>
      <c r="Q140" s="124"/>
    </row>
    <row r="141" spans="1:17" x14ac:dyDescent="0.25">
      <c r="A141" s="125"/>
      <c r="B141" s="136" t="s">
        <v>137</v>
      </c>
      <c r="C141" s="136"/>
      <c r="D141" s="136"/>
      <c r="E141" s="119"/>
      <c r="F141" s="129" t="s">
        <v>128</v>
      </c>
      <c r="G141" s="129"/>
      <c r="H141" s="129"/>
      <c r="I141" s="119"/>
      <c r="J141" s="119"/>
      <c r="K141" s="119"/>
      <c r="L141" s="119"/>
      <c r="M141" s="119"/>
      <c r="N141" s="136" t="s">
        <v>138</v>
      </c>
      <c r="O141" s="136"/>
      <c r="P141" s="136"/>
      <c r="Q141" s="126"/>
    </row>
    <row r="142" spans="1:17" x14ac:dyDescent="0.25">
      <c r="A142" s="113"/>
      <c r="B142" s="113" t="s">
        <v>141</v>
      </c>
      <c r="C142" s="113"/>
      <c r="D142" s="259"/>
      <c r="E142" s="259"/>
      <c r="F142" s="113"/>
      <c r="G142" s="113"/>
      <c r="H142" s="113"/>
      <c r="I142" s="113"/>
      <c r="J142" s="113"/>
      <c r="K142" s="113"/>
      <c r="L142" s="113"/>
      <c r="M142" s="113"/>
      <c r="N142" s="113"/>
      <c r="O142" s="113"/>
      <c r="P142" s="113" t="s">
        <v>139</v>
      </c>
      <c r="Q142" s="113"/>
    </row>
    <row r="143" spans="1:17" x14ac:dyDescent="0.25">
      <c r="A143" s="113"/>
      <c r="B143" s="113"/>
      <c r="C143" s="113"/>
      <c r="D143" s="113"/>
      <c r="E143" s="113"/>
      <c r="F143" s="113"/>
      <c r="G143" s="113"/>
      <c r="H143" s="113"/>
      <c r="I143" s="113"/>
      <c r="J143" s="113"/>
      <c r="K143" s="113"/>
      <c r="L143" s="113"/>
      <c r="M143" s="113"/>
      <c r="N143" s="113"/>
      <c r="O143" s="113"/>
      <c r="P143" s="113"/>
      <c r="Q143" s="113"/>
    </row>
  </sheetData>
  <sheetProtection sheet="1" selectLockedCells="1"/>
  <mergeCells count="233">
    <mergeCell ref="D142:E142"/>
    <mergeCell ref="A4:P4"/>
    <mergeCell ref="B122:J122"/>
    <mergeCell ref="L122:M122"/>
    <mergeCell ref="N122:P122"/>
    <mergeCell ref="B123:J123"/>
    <mergeCell ref="N123:P123"/>
    <mergeCell ref="B126:N126"/>
    <mergeCell ref="B118:M118"/>
    <mergeCell ref="N118:P118"/>
    <mergeCell ref="B121:J121"/>
    <mergeCell ref="N121:P121"/>
    <mergeCell ref="B111:D111"/>
    <mergeCell ref="F111:H111"/>
    <mergeCell ref="N111:P111"/>
    <mergeCell ref="B113:M113"/>
    <mergeCell ref="B115:J115"/>
    <mergeCell ref="L115:M115"/>
    <mergeCell ref="N115:P115"/>
    <mergeCell ref="B106:D106"/>
    <mergeCell ref="F106:H106"/>
    <mergeCell ref="N106:P106"/>
    <mergeCell ref="B108:N108"/>
    <mergeCell ref="B110:D110"/>
    <mergeCell ref="F110:H110"/>
    <mergeCell ref="B132:Q132"/>
    <mergeCell ref="B134:D134"/>
    <mergeCell ref="F134:H134"/>
    <mergeCell ref="N134:P134"/>
    <mergeCell ref="B135:D135"/>
    <mergeCell ref="F135:H135"/>
    <mergeCell ref="N135:P135"/>
    <mergeCell ref="B128:D128"/>
    <mergeCell ref="F128:H128"/>
    <mergeCell ref="L128:M128"/>
    <mergeCell ref="N128:P128"/>
    <mergeCell ref="B129:D129"/>
    <mergeCell ref="N129:P129"/>
    <mergeCell ref="L110:M110"/>
    <mergeCell ref="N110:P110"/>
    <mergeCell ref="B119:C119"/>
    <mergeCell ref="D119:E119"/>
    <mergeCell ref="D120:I120"/>
    <mergeCell ref="B101:M101"/>
    <mergeCell ref="B102:M102"/>
    <mergeCell ref="B103:M103"/>
    <mergeCell ref="B105:D105"/>
    <mergeCell ref="F105:H105"/>
    <mergeCell ref="L105:M105"/>
    <mergeCell ref="B96:D96"/>
    <mergeCell ref="F96:H96"/>
    <mergeCell ref="N96:P96"/>
    <mergeCell ref="B98:M98"/>
    <mergeCell ref="B99:L99"/>
    <mergeCell ref="B100:J100"/>
    <mergeCell ref="L100:M100"/>
    <mergeCell ref="N100:P100"/>
    <mergeCell ref="N105:P105"/>
    <mergeCell ref="L90:M90"/>
    <mergeCell ref="N90:P90"/>
    <mergeCell ref="B93:P93"/>
    <mergeCell ref="B95:D95"/>
    <mergeCell ref="F95:H95"/>
    <mergeCell ref="L95:M95"/>
    <mergeCell ref="N95:P95"/>
    <mergeCell ref="B90:H90"/>
    <mergeCell ref="I90:K90"/>
    <mergeCell ref="B86:J86"/>
    <mergeCell ref="L86:M86"/>
    <mergeCell ref="N86:P86"/>
    <mergeCell ref="B88:I88"/>
    <mergeCell ref="L88:M88"/>
    <mergeCell ref="N88:P88"/>
    <mergeCell ref="E82:F82"/>
    <mergeCell ref="H82:K82"/>
    <mergeCell ref="B84:J84"/>
    <mergeCell ref="L84:M84"/>
    <mergeCell ref="N84:P84"/>
    <mergeCell ref="B83:K83"/>
    <mergeCell ref="L83:M83"/>
    <mergeCell ref="N83:P83"/>
    <mergeCell ref="E80:F80"/>
    <mergeCell ref="H80:K80"/>
    <mergeCell ref="E81:F81"/>
    <mergeCell ref="H81:K81"/>
    <mergeCell ref="L81:M81"/>
    <mergeCell ref="N81:P81"/>
    <mergeCell ref="A73:K73"/>
    <mergeCell ref="A75:E75"/>
    <mergeCell ref="B78:Q78"/>
    <mergeCell ref="E79:F79"/>
    <mergeCell ref="H79:K79"/>
    <mergeCell ref="L79:M79"/>
    <mergeCell ref="N79:P79"/>
    <mergeCell ref="L73:O73"/>
    <mergeCell ref="F75:H75"/>
    <mergeCell ref="J75:M75"/>
    <mergeCell ref="B63:D63"/>
    <mergeCell ref="F63:H63"/>
    <mergeCell ref="L63:M63"/>
    <mergeCell ref="N63:P63"/>
    <mergeCell ref="B64:D64"/>
    <mergeCell ref="F64:H64"/>
    <mergeCell ref="B59:D59"/>
    <mergeCell ref="F59:H59"/>
    <mergeCell ref="L59:M59"/>
    <mergeCell ref="N59:P59"/>
    <mergeCell ref="B60:D60"/>
    <mergeCell ref="F60:H60"/>
    <mergeCell ref="B54:J54"/>
    <mergeCell ref="N54:P54"/>
    <mergeCell ref="B55:J55"/>
    <mergeCell ref="K55:L55"/>
    <mergeCell ref="N55:P55"/>
    <mergeCell ref="B51:L51"/>
    <mergeCell ref="N51:P51"/>
    <mergeCell ref="B52:L52"/>
    <mergeCell ref="B53:L53"/>
    <mergeCell ref="N53:P53"/>
    <mergeCell ref="B49:M49"/>
    <mergeCell ref="B50:L50"/>
    <mergeCell ref="B40:D40"/>
    <mergeCell ref="F40:H40"/>
    <mergeCell ref="L40:M40"/>
    <mergeCell ref="N40:P40"/>
    <mergeCell ref="B41:D41"/>
    <mergeCell ref="F41:H41"/>
    <mergeCell ref="N41:P41"/>
    <mergeCell ref="N46:P46"/>
    <mergeCell ref="L46:M46"/>
    <mergeCell ref="B46:K47"/>
    <mergeCell ref="B39:C39"/>
    <mergeCell ref="E39:F39"/>
    <mergeCell ref="H39:I39"/>
    <mergeCell ref="J39:M39"/>
    <mergeCell ref="N39:P39"/>
    <mergeCell ref="B43:M43"/>
    <mergeCell ref="B44:J44"/>
    <mergeCell ref="L44:M44"/>
    <mergeCell ref="N44:P44"/>
    <mergeCell ref="B36:P36"/>
    <mergeCell ref="B29:D29"/>
    <mergeCell ref="N29:P29"/>
    <mergeCell ref="B30:Q30"/>
    <mergeCell ref="B31:D31"/>
    <mergeCell ref="F31:H31"/>
    <mergeCell ref="L31:M31"/>
    <mergeCell ref="N31:P31"/>
    <mergeCell ref="B38:C38"/>
    <mergeCell ref="E38:F38"/>
    <mergeCell ref="H38:I38"/>
    <mergeCell ref="K38:L38"/>
    <mergeCell ref="N38:P38"/>
    <mergeCell ref="A24:Q24"/>
    <mergeCell ref="B26:Q26"/>
    <mergeCell ref="B28:D28"/>
    <mergeCell ref="F28:H28"/>
    <mergeCell ref="L28:M28"/>
    <mergeCell ref="N28:P28"/>
    <mergeCell ref="B32:D32"/>
    <mergeCell ref="F32:H32"/>
    <mergeCell ref="B33:J33"/>
    <mergeCell ref="L33:M33"/>
    <mergeCell ref="N33:P33"/>
    <mergeCell ref="B12:P12"/>
    <mergeCell ref="F14:H14"/>
    <mergeCell ref="F13:H13"/>
    <mergeCell ref="L13:M13"/>
    <mergeCell ref="N13:P13"/>
    <mergeCell ref="B13:D13"/>
    <mergeCell ref="B21:I21"/>
    <mergeCell ref="L21:M21"/>
    <mergeCell ref="N21:P21"/>
    <mergeCell ref="L19:M19"/>
    <mergeCell ref="N19:P19"/>
    <mergeCell ref="B20:D20"/>
    <mergeCell ref="F20:H20"/>
    <mergeCell ref="B15:Q15"/>
    <mergeCell ref="B17:D17"/>
    <mergeCell ref="F17:H17"/>
    <mergeCell ref="J17:M17"/>
    <mergeCell ref="N17:P17"/>
    <mergeCell ref="B18:D18"/>
    <mergeCell ref="F18:H18"/>
    <mergeCell ref="J18:L18"/>
    <mergeCell ref="A1:Q1"/>
    <mergeCell ref="A2:Q2"/>
    <mergeCell ref="A3:C3"/>
    <mergeCell ref="D3:H3"/>
    <mergeCell ref="K3:M3"/>
    <mergeCell ref="O3:P3"/>
    <mergeCell ref="A71:K71"/>
    <mergeCell ref="L71:N71"/>
    <mergeCell ref="B9:Q9"/>
    <mergeCell ref="B10:D10"/>
    <mergeCell ref="F10:H10"/>
    <mergeCell ref="L10:M10"/>
    <mergeCell ref="N10:P10"/>
    <mergeCell ref="B11:D11"/>
    <mergeCell ref="F11:H11"/>
    <mergeCell ref="B5:Q5"/>
    <mergeCell ref="E7:F7"/>
    <mergeCell ref="H7:J7"/>
    <mergeCell ref="L7:M7"/>
    <mergeCell ref="N7:P7"/>
    <mergeCell ref="E8:F8"/>
    <mergeCell ref="H8:J8"/>
    <mergeCell ref="B19:D19"/>
    <mergeCell ref="F19:H19"/>
    <mergeCell ref="A65:C65"/>
    <mergeCell ref="F141:H141"/>
    <mergeCell ref="F140:H140"/>
    <mergeCell ref="N140:P140"/>
    <mergeCell ref="B140:D140"/>
    <mergeCell ref="B137:E137"/>
    <mergeCell ref="B138:E138"/>
    <mergeCell ref="N141:P141"/>
    <mergeCell ref="B141:D141"/>
    <mergeCell ref="H137:L137"/>
    <mergeCell ref="B136:P136"/>
    <mergeCell ref="B139:E139"/>
    <mergeCell ref="H139:L139"/>
    <mergeCell ref="N138:P138"/>
    <mergeCell ref="A69:C69"/>
    <mergeCell ref="D69:H69"/>
    <mergeCell ref="A72:Q72"/>
    <mergeCell ref="N75:P75"/>
    <mergeCell ref="A66:Q66"/>
    <mergeCell ref="A67:C67"/>
    <mergeCell ref="D67:H67"/>
    <mergeCell ref="K67:M67"/>
    <mergeCell ref="O67:P67"/>
    <mergeCell ref="A68:Q68"/>
  </mergeCells>
  <dataValidations disablePrompts="1" count="2">
    <dataValidation type="custom" showInputMessage="1" showErrorMessage="1" errorTitle="Required" error="You must complete cell J120 (did the taxing district cause the error?)" sqref="N122:P122" xr:uid="{1187592D-7165-49E6-B30F-6A80FF7637DA}">
      <formula1>NOT(ISBLANK(J120))</formula1>
    </dataValidation>
    <dataValidation type="custom" showInputMessage="1" showErrorMessage="1" errorTitle="Required" error="You must enter the year of the error in cell F119" sqref="J120" xr:uid="{96440AB7-4748-45C7-A481-47F684B5915F}">
      <formula1>NOT(ISBLANK(F119))</formula1>
    </dataValidation>
  </dataValidations>
  <pageMargins left="0.35" right="0.35" top="0.35" bottom="0.35" header="0.5" footer="0.4"/>
  <pageSetup scale="85" fitToWidth="2" fitToHeight="2" orientation="portrait" r:id="rId1"/>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236220</xdr:colOff>
                    <xdr:row>68</xdr:row>
                    <xdr:rowOff>0</xdr:rowOff>
                  </from>
                  <to>
                    <xdr:col>4</xdr:col>
                    <xdr:colOff>106680</xdr:colOff>
                    <xdr:row>70</xdr:row>
                    <xdr:rowOff>7620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190500</xdr:colOff>
                    <xdr:row>68</xdr:row>
                    <xdr:rowOff>0</xdr:rowOff>
                  </from>
                  <to>
                    <xdr:col>5</xdr:col>
                    <xdr:colOff>441960</xdr:colOff>
                    <xdr:row>70</xdr:row>
                    <xdr:rowOff>15240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11</xdr:col>
                    <xdr:colOff>60960</xdr:colOff>
                    <xdr:row>69</xdr:row>
                    <xdr:rowOff>60960</xdr:rowOff>
                  </from>
                  <to>
                    <xdr:col>13</xdr:col>
                    <xdr:colOff>228600</xdr:colOff>
                    <xdr:row>70</xdr:row>
                    <xdr:rowOff>213360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13</xdr:col>
                    <xdr:colOff>60960</xdr:colOff>
                    <xdr:row>69</xdr:row>
                    <xdr:rowOff>60960</xdr:rowOff>
                  </from>
                  <to>
                    <xdr:col>14</xdr:col>
                    <xdr:colOff>220980</xdr:colOff>
                    <xdr:row>70</xdr:row>
                    <xdr:rowOff>213360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14</xdr:col>
                    <xdr:colOff>76200</xdr:colOff>
                    <xdr:row>72</xdr:row>
                    <xdr:rowOff>0</xdr:rowOff>
                  </from>
                  <to>
                    <xdr:col>14</xdr:col>
                    <xdr:colOff>312420</xdr:colOff>
                    <xdr:row>73</xdr:row>
                    <xdr:rowOff>15240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13</xdr:col>
                    <xdr:colOff>68580</xdr:colOff>
                    <xdr:row>72</xdr:row>
                    <xdr:rowOff>7620</xdr:rowOff>
                  </from>
                  <to>
                    <xdr:col>13</xdr:col>
                    <xdr:colOff>304800</xdr:colOff>
                    <xdr:row>73</xdr:row>
                    <xdr:rowOff>15240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11</xdr:col>
                    <xdr:colOff>38100</xdr:colOff>
                    <xdr:row>72</xdr:row>
                    <xdr:rowOff>7620</xdr:rowOff>
                  </from>
                  <to>
                    <xdr:col>12</xdr:col>
                    <xdr:colOff>0</xdr:colOff>
                    <xdr:row>73</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CC84C3E41378488A9C7A1A917402FB" ma:contentTypeVersion="17" ma:contentTypeDescription="Create a new document." ma:contentTypeScope="" ma:versionID="51044fa75f31e8899498357c39ebcb68">
  <xsd:schema xmlns:xsd="http://www.w3.org/2001/XMLSchema" xmlns:xs="http://www.w3.org/2001/XMLSchema" xmlns:p="http://schemas.microsoft.com/office/2006/metadata/properties" xmlns:ns1="http://schemas.microsoft.com/sharepoint/v3" xmlns:ns2="d609f4b1-2589-4212-ace2-908125e6a060" xmlns:ns3="28c43223-6085-4202-9178-3155a99e7d1a" targetNamespace="http://schemas.microsoft.com/office/2006/metadata/properties" ma:root="true" ma:fieldsID="2f53be8ec40ca050f614bc5db37af2ae" ns1:_="" ns2:_="" ns3:_="">
    <xsd:import namespace="http://schemas.microsoft.com/sharepoint/v3"/>
    <xsd:import namespace="d609f4b1-2589-4212-ace2-908125e6a060"/>
    <xsd:import namespace="28c43223-6085-4202-9178-3155a99e7d1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Program" minOccurs="0"/>
                <xsd:element ref="ns2:County" minOccurs="0"/>
                <xsd:element ref="ns3:SharedWithUsers" minOccurs="0"/>
                <xsd:element ref="ns3:SharedWithDetails" minOccurs="0"/>
                <xsd:element ref="ns2:MediaServiceSearchProperties" minOccurs="0"/>
                <xsd:element ref="ns2:MediaServiceDateTake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09f4b1-2589-4212-ace2-908125e6a0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Program" ma:index="16" nillable="true" ma:displayName="Program" ma:description="CP&amp;A Program" ma:format="Dropdown" ma:internalName="Program">
      <xsd:complexType>
        <xsd:complexContent>
          <xsd:extension base="dms:MultiChoiceFillIn">
            <xsd:sequence>
              <xsd:element name="Value" maxOccurs="unbounded" minOccurs="0" nillable="true">
                <xsd:simpleType>
                  <xsd:union memberTypes="dms:Text">
                    <xsd:simpleType>
                      <xsd:restriction base="dms:Choice">
                        <xsd:enumeration value="BOE/Appeals"/>
                        <xsd:enumeration value="Revaluation"/>
                        <xsd:enumeration value="CU-DFL"/>
                        <xsd:enumeration value="Levies"/>
                        <xsd:enumeration value="Education"/>
                      </xsd:restriction>
                    </xsd:simpleType>
                  </xsd:union>
                </xsd:simpleType>
              </xsd:element>
            </xsd:sequence>
          </xsd:extension>
        </xsd:complexContent>
      </xsd:complexType>
    </xsd:element>
    <xsd:element name="County" ma:index="17" nillable="true" ma:displayName="County" ma:description="39 Counties" ma:format="Dropdown" ma:internalName="County">
      <xsd:simpleType>
        <xsd:restriction base="dms:Choice">
          <xsd:enumeration value="Adams"/>
          <xsd:enumeration value="Asotin"/>
          <xsd:enumeration value="Benton"/>
          <xsd:enumeration value="Chelan"/>
          <xsd:enumeration value="Clallam"/>
          <xsd:enumeration value="Clark"/>
          <xsd:enumeration value="Columbia"/>
          <xsd:enumeration value="Cowlitz"/>
          <xsd:enumeration value="Douglas"/>
          <xsd:enumeration value="Ferry"/>
          <xsd:enumeration value="Franklin"/>
          <xsd:enumeration value="Garfield"/>
          <xsd:enumeration value="Grant"/>
          <xsd:enumeration value="Grays Harbor"/>
          <xsd:enumeration value="Island"/>
          <xsd:enumeration value="Jefferson"/>
          <xsd:enumeration value="King"/>
          <xsd:enumeration value="Kitsap"/>
          <xsd:enumeration value="Kittitas"/>
          <xsd:enumeration value="Klickitat"/>
          <xsd:enumeration value="Lewis"/>
          <xsd:enumeration value="Lincoln"/>
          <xsd:enumeration value="Mason"/>
          <xsd:enumeration value="Okanogan"/>
          <xsd:enumeration value="Pacific"/>
          <xsd:enumeration value="Pend Oreille"/>
          <xsd:enumeration value="Pierce"/>
          <xsd:enumeration value="San Juan"/>
          <xsd:enumeration value="Skagit"/>
          <xsd:enumeration value="Skamania"/>
          <xsd:enumeration value="Snohomish"/>
          <xsd:enumeration value="Spokane"/>
          <xsd:enumeration value="Stevens"/>
          <xsd:enumeration value="Thurston"/>
          <xsd:enumeration value="Wahkiakum"/>
          <xsd:enumeration value="Walla Walla"/>
          <xsd:enumeration value="Whatcom"/>
          <xsd:enumeration value="Whitman"/>
          <xsd:enumeration value="Yakima"/>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43223-6085-4202-9178-3155a99e7d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unty xmlns="d609f4b1-2589-4212-ace2-908125e6a060" xsi:nil="true"/>
    <_ip_UnifiedCompliancePolicyProperties xmlns="http://schemas.microsoft.com/sharepoint/v3" xsi:nil="true"/>
    <Program xmlns="d609f4b1-2589-4212-ace2-908125e6a060" xsi:nil="true"/>
    <lcf76f155ced4ddcb4097134ff3c332f xmlns="d609f4b1-2589-4212-ace2-908125e6a0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813402-BFFF-48A4-9406-D9E293DC9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09f4b1-2589-4212-ace2-908125e6a060"/>
    <ds:schemaRef ds:uri="28c43223-6085-4202-9178-3155a99e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6616C4-BF80-4255-8829-02DAC1E0C4BA}">
  <ds:schemaRefs>
    <ds:schemaRef ds:uri="http://schemas.microsoft.com/office/2006/metadata/properties"/>
    <ds:schemaRef ds:uri="http://schemas.microsoft.com/office/infopath/2007/PartnerControls"/>
    <ds:schemaRef ds:uri="http://schemas.microsoft.com/sharepoint/v3"/>
    <ds:schemaRef ds:uri="d609f4b1-2589-4212-ace2-908125e6a060"/>
  </ds:schemaRefs>
</ds:datastoreItem>
</file>

<file path=customXml/itemProps3.xml><?xml version="1.0" encoding="utf-8"?>
<ds:datastoreItem xmlns:ds="http://schemas.openxmlformats.org/officeDocument/2006/customXml" ds:itemID="{8921EFEF-C70D-4E4A-A1D9-94550859D4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64 0007</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Graham, Tim (DOR)</cp:lastModifiedBy>
  <cp:revision/>
  <cp:lastPrinted>2024-10-17T15:14:53Z</cp:lastPrinted>
  <dcterms:created xsi:type="dcterms:W3CDTF">2002-12-18T19:03:54Z</dcterms:created>
  <dcterms:modified xsi:type="dcterms:W3CDTF">2024-10-17T16:32:17Z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0x01010075CC84C3E41378488A9C7A1A917402FB</vt:lpwstr>
  </property>
  <property fmtid="{D5CDD505-2E9C-101B-9397-08002B2CF9AE}" pid="3" name="pfc3fe8bce534044bacce8d1af50f428">
    <vt:lpwstr/>
  </property>
  <property fmtid="{D5CDD505-2E9C-101B-9397-08002B2CF9AE}" pid="4" name="kdc761e316ec48ffa635c780b19981b5">
    <vt:lpwstr/>
  </property>
  <property fmtid="{D5CDD505-2E9C-101B-9397-08002B2CF9AE}" pid="5" name="j6330e34b67c425bb11ea24c44febe90">
    <vt:lpwstr/>
  </property>
  <property fmtid="{D5CDD505-2E9C-101B-9397-08002B2CF9AE}" pid="6" name="dorDocumentType">
    <vt:lpwstr/>
  </property>
  <property fmtid="{D5CDD505-2E9C-101B-9397-08002B2CF9AE}" pid="7" name="MediaServiceImageTags">
    <vt:lpwstr/>
  </property>
  <property fmtid="{D5CDD505-2E9C-101B-9397-08002B2CF9AE}" pid="8" name="d3b549b5739f495993677263bfa7dcdf">
    <vt:lpwstr/>
  </property>
  <property fmtid="{D5CDD505-2E9C-101B-9397-08002B2CF9AE}" pid="9" name="dorDivisions">
    <vt:lpwstr/>
  </property>
  <property fmtid="{D5CDD505-2E9C-101B-9397-08002B2CF9AE}" pid="10" name="dorRecordSeries">
    <vt:lpwstr/>
  </property>
  <property fmtid="{D5CDD505-2E9C-101B-9397-08002B2CF9AE}" pid="11" name="dorTags">
    <vt:lpwstr/>
  </property>
  <property fmtid="{D5CDD505-2E9C-101B-9397-08002B2CF9AE}" pid="12" name="dorGroups">
    <vt:lpwstr/>
  </property>
  <property fmtid="{D5CDD505-2E9C-101B-9397-08002B2CF9AE}" pid="13" name="dorFunctions">
    <vt:lpwstr/>
  </property>
  <property fmtid="{D5CDD505-2E9C-101B-9397-08002B2CF9AE}" pid="14" name="dorCitationReference">
    <vt:lpwstr/>
  </property>
  <property fmtid="{D5CDD505-2E9C-101B-9397-08002B2CF9AE}" pid="15" name="ab15b19d7a064f5db32120557ec0b679">
    <vt:lpwstr/>
  </property>
  <property fmtid="{D5CDD505-2E9C-101B-9397-08002B2CF9AE}" pid="16" name="p4f4d42cc0344013afb7693660b59f85">
    <vt:lpwstr/>
  </property>
  <property fmtid="{D5CDD505-2E9C-101B-9397-08002B2CF9AE}" pid="17" name="f7de2eed8b264402a01219482b3ea987">
    <vt:lpwstr/>
  </property>
  <property fmtid="{D5CDD505-2E9C-101B-9397-08002B2CF9AE}" pid="18" name="TaxCatchAll">
    <vt:lpwstr/>
  </property>
</Properties>
</file>